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3"/>
  </bookViews>
  <sheets>
    <sheet name="Титул" sheetId="1" r:id="rId1"/>
    <sheet name="График КУГ" sheetId="2" r:id="rId2"/>
    <sheet name="План Общеобраз подготовка" sheetId="3" r:id="rId3"/>
    <sheet name="План Профессиональн подготовка" sheetId="4" r:id="rId4"/>
    <sheet name="Комплесные" sheetId="5" r:id="rId5"/>
    <sheet name="Компетенции" sheetId="6" r:id="rId6"/>
    <sheet name="Компетенции(2)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>
    <definedName name="_xlnm.Print_Area" localSheetId="1">'График КУГ'!$A$1:$BP$152</definedName>
    <definedName name="_xlnm.Print_Area" localSheetId="4">'Комплесные'!$A$1:$H$81</definedName>
    <definedName name="_xlnm.Print_Area" localSheetId="2">'План Общеобраз подготовка'!$A$1:$AM$37</definedName>
    <definedName name="_xlnm.Print_Area" localSheetId="3">'План Профессиональн подготовка'!$A$1:$CD$182</definedName>
    <definedName name="_xlnm.Print_Area" localSheetId="8">'Пояснения'!$A$1:$D$12</definedName>
    <definedName name="_xlnm.Print_Area" localSheetId="0">'Титул'!$A$1:$AV$33</definedName>
  </definedNames>
  <calcPr fullCalcOnLoad="1"/>
</workbook>
</file>

<file path=xl/sharedStrings.xml><?xml version="1.0" encoding="utf-8"?>
<sst xmlns="http://schemas.openxmlformats.org/spreadsheetml/2006/main" count="2322" uniqueCount="618">
  <si>
    <t>Код</t>
  </si>
  <si>
    <t xml:space="preserve"> Наименование ЦК</t>
  </si>
  <si>
    <t>Согласовано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</si>
  <si>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</si>
  <si>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</si>
  <si>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</si>
  <si>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</si>
  <si>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</si>
  <si>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</si>
  <si>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</si>
  <si>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</si>
  <si>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</si>
  <si>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</si>
  <si>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БД</t>
  </si>
  <si>
    <t>Базовые дисциплины</t>
  </si>
  <si>
    <t>БД.01</t>
  </si>
  <si>
    <t>3</t>
  </si>
  <si>
    <t>Иностранный язык</t>
  </si>
  <si>
    <t>БД.02</t>
  </si>
  <si>
    <t>Математика</t>
  </si>
  <si>
    <t>БД.04</t>
  </si>
  <si>
    <t>Физическая культура</t>
  </si>
  <si>
    <t>БД.06</t>
  </si>
  <si>
    <t>ОБЖ</t>
  </si>
  <si>
    <t>4</t>
  </si>
  <si>
    <t>БД.07</t>
  </si>
  <si>
    <t>Информатика</t>
  </si>
  <si>
    <t>5</t>
  </si>
  <si>
    <t>БД.08</t>
  </si>
  <si>
    <t>Естествознание</t>
  </si>
  <si>
    <t>6</t>
  </si>
  <si>
    <t>БД.10</t>
  </si>
  <si>
    <t>География</t>
  </si>
  <si>
    <t>7</t>
  </si>
  <si>
    <t>БД.11</t>
  </si>
  <si>
    <t>Экология</t>
  </si>
  <si>
    <t>8</t>
  </si>
  <si>
    <t>БД.12</t>
  </si>
  <si>
    <t>Астрономия</t>
  </si>
  <si>
    <t>ПД</t>
  </si>
  <si>
    <t>Профильные дисциплины</t>
  </si>
  <si>
    <t>9</t>
  </si>
  <si>
    <t>ПД.01</t>
  </si>
  <si>
    <t>Русский язык</t>
  </si>
  <si>
    <t>10</t>
  </si>
  <si>
    <t>ПД.02</t>
  </si>
  <si>
    <t>Литература</t>
  </si>
  <si>
    <t>11</t>
  </si>
  <si>
    <t>ПД.03</t>
  </si>
  <si>
    <t>История</t>
  </si>
  <si>
    <t>12</t>
  </si>
  <si>
    <t>ПД.04</t>
  </si>
  <si>
    <t>Обществознание (включая экономику и право)</t>
  </si>
  <si>
    <t>ПОО</t>
  </si>
  <si>
    <t>Предлагаемые ОО</t>
  </si>
  <si>
    <t>13</t>
  </si>
  <si>
    <t>ПОО.01</t>
  </si>
  <si>
    <t>44</t>
  </si>
  <si>
    <t>Основы проектной деятельности</t>
  </si>
  <si>
    <t>ОГСЭ</t>
  </si>
  <si>
    <t>Общий гуманитарный и социально-экономический учебный цикл</t>
  </si>
  <si>
    <t>14</t>
  </si>
  <si>
    <t>ОГСЭ.01</t>
  </si>
  <si>
    <t>Основы философии</t>
  </si>
  <si>
    <t>15</t>
  </si>
  <si>
    <t>ОГСЭ.02</t>
  </si>
  <si>
    <t>16</t>
  </si>
  <si>
    <t>ОГСЭ.03</t>
  </si>
  <si>
    <t>17</t>
  </si>
  <si>
    <t>ОГСЭ.04</t>
  </si>
  <si>
    <t>18</t>
  </si>
  <si>
    <t>ОГСЭ.05</t>
  </si>
  <si>
    <t>Русский язык и культура речи</t>
  </si>
  <si>
    <t>19</t>
  </si>
  <si>
    <t>ОГСЭ.06</t>
  </si>
  <si>
    <t>Психология общения</t>
  </si>
  <si>
    <t>ЕН</t>
  </si>
  <si>
    <t>Математический и общий естественнонаучный учебный цикл</t>
  </si>
  <si>
    <t>20</t>
  </si>
  <si>
    <t>ЕН.01</t>
  </si>
  <si>
    <t>21</t>
  </si>
  <si>
    <t>ЕН.02</t>
  </si>
  <si>
    <t>Экологические основы природопользования</t>
  </si>
  <si>
    <t>22</t>
  </si>
  <si>
    <t>ЕН.03</t>
  </si>
  <si>
    <t>Информационное обеспечение профессиональной деятельности</t>
  </si>
  <si>
    <t>ОП</t>
  </si>
  <si>
    <t>Общепрофессиональные дисциплины</t>
  </si>
  <si>
    <t>23</t>
  </si>
  <si>
    <t>ОП.01</t>
  </si>
  <si>
    <t>Материаловедение</t>
  </si>
  <si>
    <t>24</t>
  </si>
  <si>
    <t>ОП.02</t>
  </si>
  <si>
    <t>Экономика организации</t>
  </si>
  <si>
    <t>25</t>
  </si>
  <si>
    <t>ОП.03</t>
  </si>
  <si>
    <t>Рисунок с основами перспективы</t>
  </si>
  <si>
    <t>26</t>
  </si>
  <si>
    <t>ОП.04</t>
  </si>
  <si>
    <t>Живопись с основами цветоведения</t>
  </si>
  <si>
    <t>27</t>
  </si>
  <si>
    <t>ОП.05</t>
  </si>
  <si>
    <t>История дизайна</t>
  </si>
  <si>
    <t>28</t>
  </si>
  <si>
    <t>ОП.06</t>
  </si>
  <si>
    <t>История изобразительного искусства</t>
  </si>
  <si>
    <t>29</t>
  </si>
  <si>
    <t>ОП.07</t>
  </si>
  <si>
    <t>Безопасность жизнедеятельности</t>
  </si>
  <si>
    <t>30</t>
  </si>
  <si>
    <t>ОП.08</t>
  </si>
  <si>
    <t>Авторское право</t>
  </si>
  <si>
    <t>ПМ</t>
  </si>
  <si>
    <t>Профессиональные модули</t>
  </si>
  <si>
    <t>ПМ.01</t>
  </si>
  <si>
    <t>ПМ.01 Разработка художественно-конструкторских (дизайнерских) проектов промышленной продукции, предметно-пространственных комплексов</t>
  </si>
  <si>
    <t>31</t>
  </si>
  <si>
    <t>МДК.01.01</t>
  </si>
  <si>
    <t>3001</t>
  </si>
  <si>
    <t>Дизайн-проектирование (композиция, макетирование, современные концепции в искусстве)</t>
  </si>
  <si>
    <t>32</t>
  </si>
  <si>
    <t>МДК.01.02</t>
  </si>
  <si>
    <t>Основы проектной и компьютерной графики</t>
  </si>
  <si>
    <t>33</t>
  </si>
  <si>
    <t>МДК.01.03</t>
  </si>
  <si>
    <t>Методы расчёта основных технико-экономических показателей проектирования</t>
  </si>
  <si>
    <t>34</t>
  </si>
  <si>
    <t>УП.01.01</t>
  </si>
  <si>
    <t>Учебная практика</t>
  </si>
  <si>
    <t>35</t>
  </si>
  <si>
    <t>ПП.01.01</t>
  </si>
  <si>
    <t>Производственная практика (по профилю специальности)</t>
  </si>
  <si>
    <t>ПМ.02</t>
  </si>
  <si>
    <t>ПМ.02 Техническое исполнение художественно-конструкторских (дизайнерских) проектов в материале</t>
  </si>
  <si>
    <t>36</t>
  </si>
  <si>
    <t>МДК.02.01</t>
  </si>
  <si>
    <t>3002</t>
  </si>
  <si>
    <t>Выполнение художественно-конструкторских проектов в материале</t>
  </si>
  <si>
    <t>37</t>
  </si>
  <si>
    <t>МДК.02.02</t>
  </si>
  <si>
    <t>Основы конструкторско-технологического обеспечения дизайна</t>
  </si>
  <si>
    <t>38</t>
  </si>
  <si>
    <t>УП.02.01</t>
  </si>
  <si>
    <t>39</t>
  </si>
  <si>
    <t>ПП.02.01</t>
  </si>
  <si>
    <t>ПМ.03</t>
  </si>
  <si>
    <t>ПМ.03 Контроль за изготовлением изделий в производстве в части соответствия их авторскому образцу</t>
  </si>
  <si>
    <t>40</t>
  </si>
  <si>
    <t>МДК.03.01</t>
  </si>
  <si>
    <t>3003</t>
  </si>
  <si>
    <t>Основы стандартизации сертификации и метрологии</t>
  </si>
  <si>
    <t>41</t>
  </si>
  <si>
    <t>МДК.03.02</t>
  </si>
  <si>
    <t>Основы управления качеством</t>
  </si>
  <si>
    <t>42</t>
  </si>
  <si>
    <t>УП.03.01</t>
  </si>
  <si>
    <t>43</t>
  </si>
  <si>
    <t>ПП.03.01</t>
  </si>
  <si>
    <t>ПМ.04</t>
  </si>
  <si>
    <t>ПМ.04 Организация работы коллектива исполнителей</t>
  </si>
  <si>
    <t>МДК.04.01</t>
  </si>
  <si>
    <t>3004</t>
  </si>
  <si>
    <t>Основы менеджмента, управление персоналом</t>
  </si>
  <si>
    <t>45</t>
  </si>
  <si>
    <t>УП.04.01</t>
  </si>
  <si>
    <t>ПМ.05</t>
  </si>
  <si>
    <t>ПМ.05 Выполнение работ по одной или нескольким профессиям рабочих, должностям служащих</t>
  </si>
  <si>
    <t>46</t>
  </si>
  <si>
    <t>МДК.05.01</t>
  </si>
  <si>
    <t>3005</t>
  </si>
  <si>
    <t>Выполнение работ по профессии "Художник-оформитель"</t>
  </si>
  <si>
    <t>47</t>
  </si>
  <si>
    <t>УП.05.01</t>
  </si>
  <si>
    <t>48</t>
  </si>
  <si>
    <t>ПП.05.01</t>
  </si>
  <si>
    <t>ПМ.06</t>
  </si>
  <si>
    <t>ПМ.06 Графический дизайн</t>
  </si>
  <si>
    <t>49</t>
  </si>
  <si>
    <t>МДК.06.01</t>
  </si>
  <si>
    <t>3006</t>
  </si>
  <si>
    <t>История стилей</t>
  </si>
  <si>
    <t>50</t>
  </si>
  <si>
    <t>МДК.06.02</t>
  </si>
  <si>
    <t>История графического искусства</t>
  </si>
  <si>
    <t>51</t>
  </si>
  <si>
    <t>МДК.06.03</t>
  </si>
  <si>
    <t>Техники тиражной графики</t>
  </si>
  <si>
    <t>52</t>
  </si>
  <si>
    <t>МДК.06.04</t>
  </si>
  <si>
    <t>Проектный рисунок (скетчинг)</t>
  </si>
  <si>
    <t>53</t>
  </si>
  <si>
    <t>МДК.06.05</t>
  </si>
  <si>
    <t>Иллюстрирование</t>
  </si>
  <si>
    <t>54</t>
  </si>
  <si>
    <t>МДК.06.06</t>
  </si>
  <si>
    <t>Типографика</t>
  </si>
  <si>
    <t>55</t>
  </si>
  <si>
    <t>МДК.06.07</t>
  </si>
  <si>
    <t>Компьютерное программное обеспечение для дизайнера-графика</t>
  </si>
  <si>
    <t>56</t>
  </si>
  <si>
    <t>МДК.06.08</t>
  </si>
  <si>
    <t>Верстка печатной продукции</t>
  </si>
  <si>
    <t>57</t>
  </si>
  <si>
    <t>МДК.06.09</t>
  </si>
  <si>
    <t>Мультимедийные технологии</t>
  </si>
  <si>
    <t>58</t>
  </si>
  <si>
    <t>МДК.06.10</t>
  </si>
  <si>
    <t>Дизайн и рекламные технологии</t>
  </si>
  <si>
    <t>59</t>
  </si>
  <si>
    <t>МДК.06.11</t>
  </si>
  <si>
    <t>Портфолио и презентация</t>
  </si>
  <si>
    <t>60</t>
  </si>
  <si>
    <t>УП.06.01</t>
  </si>
  <si>
    <t>61</t>
  </si>
  <si>
    <t>ПП.06.01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</si>
  <si>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</si>
  <si>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</si>
  <si>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</si>
  <si>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</si>
  <si>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</si>
  <si>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</si>
  <si>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</si>
  <si>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</si>
  <si>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</si>
  <si>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[2]</t>
  </si>
  <si>
    <t>[6]</t>
  </si>
  <si>
    <t>УП.05.01 Учебная практика</t>
  </si>
  <si>
    <t>ПП.05.01 Производственная практика (по профилю специальности)</t>
  </si>
  <si>
    <t>Экз</t>
  </si>
  <si>
    <t>Комплексный экзамен</t>
  </si>
  <si>
    <t>ОП.03 Рисунок с основами перспективы</t>
  </si>
  <si>
    <t>ОП.04 Живопись с основами цветоведения</t>
  </si>
  <si>
    <t>[4]</t>
  </si>
  <si>
    <t>ОП.05 История дизайна</t>
  </si>
  <si>
    <t>ОП.06 История изобразительного искусства</t>
  </si>
  <si>
    <t>МДК.04.01 Основы менеджмента, управление персоналом</t>
  </si>
  <si>
    <t>УП.04.01 Учебная практика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</si>
  <si>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</si>
  <si>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</si>
  <si>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</si>
  <si>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ЦК</t>
  </si>
  <si>
    <t>Максимальная учебная нагрузка</t>
  </si>
  <si>
    <t>Курс 1</t>
  </si>
  <si>
    <t>Курс 2</t>
  </si>
  <si>
    <t>Курс 3</t>
  </si>
  <si>
    <t>Экзамены</t>
  </si>
  <si>
    <t>Зачеты</t>
  </si>
  <si>
    <t>Диффер. зачеты</t>
  </si>
  <si>
    <t>Курсовые проекты</t>
  </si>
  <si>
    <t>Курсовые работы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</si>
  <si>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</si>
  <si>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</si>
  <si>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</si>
  <si>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</si>
  <si>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</si>
  <si>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</si>
  <si>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</si>
  <si>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</si>
  <si>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</si>
  <si>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</si>
  <si>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</si>
  <si>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</si>
  <si>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</si>
  <si>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</si>
  <si>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21  нед</t>
  </si>
  <si>
    <t>Лекции, уроки</t>
  </si>
  <si>
    <t>Пр. занятия</t>
  </si>
  <si>
    <t>Лаб. занятия</t>
  </si>
  <si>
    <t>Cеминар. занятия</t>
  </si>
  <si>
    <t>Курс. проектир.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</si>
  <si>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</si>
  <si>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</si>
  <si>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</si>
  <si>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</si>
  <si>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</si>
  <si>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</si>
  <si>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</t>
  </si>
  <si>
    <t>Семинар. занятия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</si>
  <si>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</si>
  <si>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</si>
  <si>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</si>
  <si>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</si>
  <si>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</si>
  <si>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</si>
  <si>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</si>
  <si>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</si>
  <si>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</si>
  <si>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</si>
  <si>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</si>
  <si>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</si>
  <si>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</si>
  <si>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</si>
  <si>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</si>
  <si>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</si>
  <si>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</si>
  <si>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</si>
  <si>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</si>
  <si>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</si>
  <si>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</si>
  <si>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</si>
  <si>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</si>
  <si>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</si>
  <si>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</si>
  <si>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</si>
  <si>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</si>
  <si>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</si>
  <si>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</si>
  <si>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</si>
  <si>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</si>
  <si>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</si>
  <si>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</si>
  <si>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</si>
  <si>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</si>
  <si>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</si>
  <si>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</si>
  <si>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</si>
  <si>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</si>
  <si>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</si>
  <si>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</si>
  <si>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</si>
  <si>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</si>
  <si>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</si>
  <si>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</si>
  <si>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</si>
  <si>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</si>
  <si>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</si>
  <si>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</si>
  <si>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126</t>
  </si>
  <si>
    <t>128</t>
  </si>
  <si>
    <t>312</t>
  </si>
  <si>
    <t>313</t>
  </si>
  <si>
    <t>Итого час/нед (с учетом консультаций в период обучения по циклам)</t>
  </si>
  <si>
    <t>ОБЩЕОБРАЗОВАТЕЛЬНАЯ ПОДГОТОВКА</t>
  </si>
  <si>
    <t>1404</t>
  </si>
  <si>
    <t>918</t>
  </si>
  <si>
    <t>306</t>
  </si>
  <si>
    <t>612</t>
  </si>
  <si>
    <t>396</t>
  </si>
  <si>
    <t>792</t>
  </si>
  <si>
    <t>СО</t>
  </si>
  <si>
    <t>Среднее общее образование</t>
  </si>
  <si>
    <t>294</t>
  </si>
  <si>
    <t>432</t>
  </si>
  <si>
    <t>144</t>
  </si>
  <si>
    <t>72</t>
  </si>
  <si>
    <t>ПП</t>
  </si>
  <si>
    <t>ПРОФЕССИОНАЛЬНАЯ ПОДГОТОВКА</t>
  </si>
  <si>
    <t>302</t>
  </si>
  <si>
    <t>310</t>
  </si>
  <si>
    <t>1134</t>
  </si>
  <si>
    <t>378</t>
  </si>
  <si>
    <t>756</t>
  </si>
  <si>
    <t>316</t>
  </si>
  <si>
    <t>440</t>
  </si>
  <si>
    <t>594</t>
  </si>
  <si>
    <t>198</t>
  </si>
  <si>
    <t>972</t>
  </si>
  <si>
    <t>324</t>
  </si>
  <si>
    <t>648</t>
  </si>
  <si>
    <t>150</t>
  </si>
  <si>
    <t>498</t>
  </si>
  <si>
    <t>340</t>
  </si>
  <si>
    <t>288</t>
  </si>
  <si>
    <t>236</t>
  </si>
  <si>
    <t>216</t>
  </si>
  <si>
    <t>П</t>
  </si>
  <si>
    <t>Профессиональный учебный цикл</t>
  </si>
  <si>
    <t>636</t>
  </si>
  <si>
    <t>211</t>
  </si>
  <si>
    <t>425</t>
  </si>
  <si>
    <t>315</t>
  </si>
  <si>
    <t>МДК*</t>
  </si>
  <si>
    <t>РП</t>
  </si>
  <si>
    <t>час</t>
  </si>
  <si>
    <t>нед</t>
  </si>
  <si>
    <t xml:space="preserve">1 </t>
  </si>
  <si>
    <t>УП*</t>
  </si>
  <si>
    <t xml:space="preserve">2 </t>
  </si>
  <si>
    <t>ПП*</t>
  </si>
  <si>
    <t>ПM.01.ЭК</t>
  </si>
  <si>
    <t>Квалификационный экзамен</t>
  </si>
  <si>
    <t>Всего часов с учетом практик</t>
  </si>
  <si>
    <t>ПM.02.ЭК</t>
  </si>
  <si>
    <t>ПM.03.ЭК</t>
  </si>
  <si>
    <t>ПM.04.ЭК</t>
  </si>
  <si>
    <t>ПM.05.ЭК</t>
  </si>
  <si>
    <t xml:space="preserve">6 </t>
  </si>
  <si>
    <t xml:space="preserve">4 </t>
  </si>
  <si>
    <t>ПM.06.ЭК</t>
  </si>
  <si>
    <t>ПМ*</t>
  </si>
  <si>
    <t xml:space="preserve">Учебная и производственная (по профилю специальности) практики </t>
  </si>
  <si>
    <t xml:space="preserve">11 </t>
  </si>
  <si>
    <t xml:space="preserve">3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</si>
  <si>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</si>
  <si>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</si>
  <si>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</si>
  <si>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ПДП</t>
  </si>
  <si>
    <t>ПРИЗВОДСТВЕННАЯ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</si>
  <si>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</si>
  <si>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</si>
  <si>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</si>
  <si>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</si>
  <si>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</si>
  <si>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</si>
  <si>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</si>
  <si>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</si>
  <si>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</si>
  <si>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6750</t>
  </si>
  <si>
    <t>2250</t>
  </si>
  <si>
    <t>4500</t>
  </si>
  <si>
    <t>1535</t>
  </si>
  <si>
    <t>2925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</si>
  <si>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</si>
  <si>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</si>
  <si>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</si>
  <si>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</si>
  <si>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работы (без учета физ. культуры)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</si>
  <si>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</si>
  <si>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</si>
  <si>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</si>
  <si>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</si>
  <si>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</si>
  <si>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</si>
  <si>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</si>
  <si>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</si>
  <si>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</si>
  <si>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</si>
  <si>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</si>
  <si>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</si>
  <si>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</si>
  <si>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</si>
  <si>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</si>
  <si>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</si>
  <si>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</si>
  <si>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</si>
  <si>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</si>
  <si>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</si>
  <si>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</si>
  <si>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</si>
  <si>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</si>
  <si>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</si>
  <si>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</si>
  <si>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</si>
  <si>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</si>
  <si>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</si>
  <si>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</si>
  <si>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</si>
  <si>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</si>
  <si>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</si>
  <si>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</si>
  <si>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</si>
  <si>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</si>
  <si>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</si>
  <si>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</si>
  <si>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</si>
  <si>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</si>
  <si>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</si>
  <si>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</si>
  <si>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</si>
  <si>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</si>
  <si>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</si>
  <si>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</si>
  <si>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</si>
  <si>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</si>
  <si>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</si>
  <si>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</si>
  <si>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</si>
  <si>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</si>
  <si>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</si>
  <si>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</si>
  <si>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</si>
  <si>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</si>
  <si>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</si>
  <si>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</si>
  <si>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</si>
  <si>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</si>
  <si>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</si>
  <si>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</si>
  <si>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</si>
  <si>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</si>
  <si>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</si>
  <si>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</si>
  <si>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</si>
  <si>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</si>
  <si>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</si>
  <si>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</si>
  <si>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</si>
  <si>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</si>
  <si>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</si>
  <si>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</si>
  <si>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</si>
  <si>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</si>
  <si>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</si>
  <si>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</si>
  <si>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</si>
  <si>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</si>
  <si>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</si>
  <si>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</si>
  <si>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</si>
  <si>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</si>
  <si>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</si>
  <si>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17 </t>
  </si>
  <si>
    <t xml:space="preserve">22 </t>
  </si>
  <si>
    <t xml:space="preserve">52 </t>
  </si>
  <si>
    <t>1368</t>
  </si>
  <si>
    <t xml:space="preserve">21 </t>
  </si>
  <si>
    <t>1044</t>
  </si>
  <si>
    <t xml:space="preserve">10 </t>
  </si>
  <si>
    <t>684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</si>
  <si>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</si>
  <si>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</si>
  <si>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</si>
  <si>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</si>
  <si>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</si>
  <si>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</si>
  <si>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</si>
  <si>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</si>
  <si>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</si>
  <si>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</si>
  <si>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</si>
  <si>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54.02.01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</si>
  <si>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</si>
  <si>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</si>
  <si>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</si>
  <si>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</si>
  <si>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 по ППССЗ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</si>
  <si>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</si>
  <si>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</si>
  <si>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</si>
  <si>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</si>
  <si>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</si>
  <si>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</si>
  <si>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</si>
  <si>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</si>
  <si>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</si>
  <si>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</si>
  <si>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</si>
  <si>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</si>
  <si>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</si>
  <si>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</si>
  <si>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</si>
  <si>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</si>
  <si>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</si>
  <si>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Дизайн (по отраслям)</t>
  </si>
  <si>
    <t>Министерство образования и молодежной политики Свердловской области</t>
  </si>
  <si>
    <t xml:space="preserve">Государственное автономное профессиональное образовательное учреждение Свердловской области </t>
  </si>
  <si>
    <t xml:space="preserve"> "Уральский колледж бизнеса, управления и технологии красоты"</t>
  </si>
  <si>
    <t>Директор колледжа</t>
  </si>
  <si>
    <t>Н.Б.Глебова</t>
  </si>
  <si>
    <t>Дата утверждения:</t>
  </si>
  <si>
    <t>гуманитарный</t>
  </si>
  <si>
    <t>Курс 4</t>
  </si>
  <si>
    <t>Семестр 7</t>
  </si>
  <si>
    <t>Семестр 8</t>
  </si>
  <si>
    <t>Формы контроля</t>
  </si>
  <si>
    <t>Распределение по курсам и семестрам</t>
  </si>
  <si>
    <t>Письменные работы</t>
  </si>
  <si>
    <t>Другие формы контроля</t>
  </si>
  <si>
    <t>Консультации, экзамены</t>
  </si>
  <si>
    <t>22  нед</t>
  </si>
  <si>
    <t>9  нед</t>
  </si>
  <si>
    <t>Пр. занятия, семинары</t>
  </si>
  <si>
    <t>Курс. проект.</t>
  </si>
  <si>
    <t>Пр.занятия семинары</t>
  </si>
  <si>
    <t>БД.03</t>
  </si>
  <si>
    <t>Родная литература</t>
  </si>
  <si>
    <t>БД.05</t>
  </si>
  <si>
    <t>Основы безопасности жизнедеятельности</t>
  </si>
  <si>
    <t>Профильные общеобразовательные учебные дисциплины</t>
  </si>
  <si>
    <t>ДОУД</t>
  </si>
  <si>
    <t>Дополнительные общеобразовательные учебные дисциплины</t>
  </si>
  <si>
    <t>Самост. (с.р.+и.п.)</t>
  </si>
  <si>
    <t>3.Учебный план  54.02.01.  Дизайн (по отраслям), на базе основного общего образования (9.кл.), очная форма обучения, начало обучения 2020 год</t>
  </si>
  <si>
    <t>Экзамен</t>
  </si>
  <si>
    <t>ПД.02 Литература</t>
  </si>
  <si>
    <t>ПД.03 Родная литература</t>
  </si>
  <si>
    <t>Заместитель директора по учебной работе</t>
  </si>
  <si>
    <t>Сеначина Светлана Евгеньевна</t>
  </si>
  <si>
    <t>Заместитель директора по учебно-методической работе</t>
  </si>
  <si>
    <t>Корзухина Надежда Александровна</t>
  </si>
  <si>
    <t>Заведующий отделением</t>
  </si>
  <si>
    <t>Шарафутдинова Галина Александровна</t>
  </si>
  <si>
    <t>Руководитель предметно-цикловой комиссии</t>
  </si>
  <si>
    <t>Фоминцева Татьяна Анатольевна</t>
  </si>
  <si>
    <t>Учебный план  54.02.01.  Дизайн (по отраслям), на базе основного общего образования (9.кл.), очная форма обучения, начало обучения 2020 год</t>
  </si>
  <si>
    <t>ГАПОУ СО "Уральский колледж бизнеса, управления и технологии красоты"</t>
  </si>
  <si>
    <t>Специальность:    54.02.01. Дизайн (по отраслям),  на базе основного общего образования (9.кл.), очная форма обучения, начало обучения 2021 год</t>
  </si>
  <si>
    <t>1. Календарный учебный график</t>
  </si>
  <si>
    <t>2. Сводные данные по бюджету времени</t>
  </si>
  <si>
    <t xml:space="preserve"> </t>
  </si>
  <si>
    <t>Основы финансовой грамотности</t>
  </si>
  <si>
    <t>ОГСЭ.07</t>
  </si>
  <si>
    <t>ОП.09</t>
  </si>
  <si>
    <t>Основы черчения и начертательной геометрии</t>
  </si>
  <si>
    <t>ПМ.01 Разработка  дизайнерских проектов промышленной продукции, предметно-пространственных комплексов</t>
  </si>
  <si>
    <t>ПМ.02 Техническое исполнение  дизайнерских  проектов в материале</t>
  </si>
  <si>
    <t>Выполнение дизайнерских проектов в материале</t>
  </si>
  <si>
    <t>Основы стандартизации, сертификации и метрологии</t>
  </si>
  <si>
    <t>Основы менеджмента</t>
  </si>
  <si>
    <t>Типографика и верстка печатной продукции</t>
  </si>
  <si>
    <t>Дизайн и мультимедийные технологии</t>
  </si>
  <si>
    <t>Иностранный язык в профессиональной деятельности</t>
  </si>
  <si>
    <t>Письменные контрольные работы</t>
  </si>
  <si>
    <t>Курсовые работы (проекты)</t>
  </si>
  <si>
    <t>4,6,8</t>
  </si>
  <si>
    <t>3,5,7</t>
  </si>
  <si>
    <t>к 5</t>
  </si>
  <si>
    <t>10  нед</t>
  </si>
  <si>
    <t>к7</t>
  </si>
  <si>
    <t>к8</t>
  </si>
  <si>
    <t>6,к7,к8</t>
  </si>
  <si>
    <t>Дизайнер</t>
  </si>
  <si>
    <t>к 4</t>
  </si>
  <si>
    <t>3.Учебный план  54.02.01.  Дизайн (по отраслям), на базе основного общего образования (9.кл.), очная форма обучения, начало обучения 2021 год</t>
  </si>
  <si>
    <t>Обществознание</t>
  </si>
  <si>
    <t>Композиция</t>
  </si>
  <si>
    <t>Выполнение работ по профессии   13444 Макетчик макетно-модельного  проектирования</t>
  </si>
  <si>
    <t>13444 Макетчик макетно-модельного  проектирования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</si>
</sst>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  <numFmt numFmtId="179" formatCode="0.0%"/>
  </numFmts>
  <fonts count="6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9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2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2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7" borderId="11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1" xfId="55" applyFill="1" applyBorder="1">
      <alignment/>
      <protection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6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24" xfId="54" applyNumberFormat="1" applyFont="1" applyFill="1" applyBorder="1" applyAlignment="1" applyProtection="1">
      <alignment horizontal="left" vertical="center"/>
      <protection locked="0"/>
    </xf>
    <xf numFmtId="0" fontId="1" fillId="0" borderId="25" xfId="54" applyNumberFormat="1" applyFont="1" applyBorder="1" applyAlignment="1" applyProtection="1">
      <alignment horizontal="center" vertical="center"/>
      <protection locked="0"/>
    </xf>
    <xf numFmtId="0" fontId="1" fillId="33" borderId="25" xfId="54" applyNumberFormat="1" applyFont="1" applyFill="1" applyBorder="1" applyAlignment="1">
      <alignment horizontal="center" vertical="center"/>
      <protection/>
    </xf>
    <xf numFmtId="0" fontId="1" fillId="33" borderId="25" xfId="54" applyNumberFormat="1" applyFont="1" applyFill="1" applyBorder="1" applyAlignment="1">
      <alignment horizontal="left" vertical="center" wrapText="1"/>
      <protection/>
    </xf>
    <xf numFmtId="0" fontId="1" fillId="33" borderId="26" xfId="54" applyNumberFormat="1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1" fillId="33" borderId="27" xfId="54" applyNumberFormat="1" applyFont="1" applyFill="1" applyBorder="1" applyAlignment="1" applyProtection="1">
      <alignment horizontal="left" vertical="center"/>
      <protection locked="0"/>
    </xf>
    <xf numFmtId="0" fontId="1" fillId="0" borderId="28" xfId="54" applyNumberFormat="1" applyFont="1" applyBorder="1" applyAlignment="1" applyProtection="1">
      <alignment horizontal="center" vertical="center"/>
      <protection locked="0"/>
    </xf>
    <xf numFmtId="0" fontId="1" fillId="33" borderId="28" xfId="54" applyNumberFormat="1" applyFont="1" applyFill="1" applyBorder="1" applyAlignment="1">
      <alignment horizontal="center" vertical="center"/>
      <protection/>
    </xf>
    <xf numFmtId="0" fontId="1" fillId="33" borderId="28" xfId="54" applyNumberFormat="1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Font="1" applyBorder="1" applyAlignment="1" applyProtection="1">
      <alignment horizontal="center" vertical="center"/>
      <protection locked="0"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 applyProtection="1">
      <alignment horizontal="center" vertical="center"/>
      <protection locked="0"/>
    </xf>
    <xf numFmtId="0" fontId="0" fillId="33" borderId="3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3" borderId="32" xfId="55" applyNumberFormat="1" applyFont="1" applyFill="1" applyBorder="1" applyAlignment="1">
      <alignment horizontal="center" vertical="center" wrapText="1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3" borderId="32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5" borderId="31" xfId="55" applyNumberFormat="1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>
      <alignment horizontal="center" vertical="center"/>
      <protection/>
    </xf>
    <xf numFmtId="0" fontId="0" fillId="35" borderId="25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 applyProtection="1">
      <alignment horizontal="left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4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center" vertical="center"/>
      <protection/>
    </xf>
    <xf numFmtId="172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4" xfId="55" applyNumberFormat="1" applyFont="1" applyFill="1" applyBorder="1" applyAlignment="1" applyProtection="1">
      <alignment horizontal="center" vertical="center"/>
      <protection locked="0"/>
    </xf>
    <xf numFmtId="0" fontId="0" fillId="35" borderId="33" xfId="55" applyNumberFormat="1" applyFont="1" applyFill="1" applyBorder="1" applyAlignment="1">
      <alignment horizontal="center" vertical="center" wrapText="1"/>
      <protection/>
    </xf>
    <xf numFmtId="0" fontId="0" fillId="33" borderId="34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35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>
      <alignment horizontal="left" vertical="center" wrapText="1"/>
      <protection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 applyProtection="1">
      <alignment horizontal="center" vertical="center"/>
      <protection locked="0"/>
    </xf>
    <xf numFmtId="0" fontId="0" fillId="33" borderId="36" xfId="55" applyNumberFormat="1" applyFont="1" applyFill="1" applyBorder="1" applyAlignment="1">
      <alignment horizontal="center" vertical="center"/>
      <protection/>
    </xf>
    <xf numFmtId="0" fontId="0" fillId="33" borderId="37" xfId="55" applyNumberFormat="1" applyFont="1" applyFill="1" applyBorder="1" applyAlignment="1">
      <alignment horizontal="center" vertical="center"/>
      <protection/>
    </xf>
    <xf numFmtId="0" fontId="0" fillId="33" borderId="24" xfId="55" applyNumberFormat="1" applyFont="1" applyFill="1" applyBorder="1" applyAlignment="1">
      <alignment horizontal="center" vertical="center"/>
      <protection/>
    </xf>
    <xf numFmtId="0" fontId="0" fillId="33" borderId="26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0" fillId="0" borderId="10" xfId="55" applyNumberFormat="1" applyFont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15" fillId="35" borderId="0" xfId="55" applyFont="1" applyFill="1" applyBorder="1" applyAlignment="1" applyProtection="1">
      <alignment horizontal="left" vertical="center"/>
      <protection locked="0"/>
    </xf>
    <xf numFmtId="0" fontId="3" fillId="35" borderId="0" xfId="55" applyFont="1" applyFill="1" applyBorder="1" applyAlignment="1" applyProtection="1">
      <alignment horizontal="center" vertical="top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17" fillId="0" borderId="0" xfId="55" applyFont="1">
      <alignment/>
      <protection/>
    </xf>
    <xf numFmtId="0" fontId="17" fillId="35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0" fontId="15" fillId="0" borderId="28" xfId="55" applyFont="1" applyBorder="1" applyAlignment="1" applyProtection="1">
      <alignment vertical="center"/>
      <protection locked="0"/>
    </xf>
    <xf numFmtId="0" fontId="15" fillId="0" borderId="0" xfId="55" applyNumberFormat="1" applyFont="1" applyBorder="1" applyAlignment="1" applyProtection="1">
      <alignment vertical="center"/>
      <protection locked="0"/>
    </xf>
    <xf numFmtId="0" fontId="15" fillId="0" borderId="28" xfId="55" applyNumberFormat="1" applyFont="1" applyBorder="1" applyAlignment="1" applyProtection="1">
      <alignment vertical="center"/>
      <protection locked="0"/>
    </xf>
    <xf numFmtId="0" fontId="6" fillId="0" borderId="0" xfId="55" applyFont="1">
      <alignment/>
      <protection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textRotation="90" wrapText="1"/>
      <protection locked="0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0" fillId="33" borderId="29" xfId="0" applyNumberFormat="1" applyFont="1" applyFill="1" applyBorder="1" applyAlignment="1">
      <alignment horizontal="center" vertical="center"/>
    </xf>
    <xf numFmtId="0" fontId="0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NumberFormat="1" applyFont="1" applyFill="1" applyBorder="1" applyAlignment="1">
      <alignment horizontal="left" vertical="center" wrapText="1"/>
    </xf>
    <xf numFmtId="0" fontId="0" fillId="33" borderId="39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 applyProtection="1">
      <alignment horizontal="center" vertical="center"/>
      <protection locked="0"/>
    </xf>
    <xf numFmtId="172" fontId="0" fillId="33" borderId="31" xfId="0" applyNumberFormat="1" applyFont="1" applyFill="1" applyBorder="1" applyAlignment="1" applyProtection="1">
      <alignment horizontal="center" vertical="center"/>
      <protection locked="0"/>
    </xf>
    <xf numFmtId="172" fontId="0" fillId="33" borderId="30" xfId="0" applyNumberFormat="1" applyFont="1" applyFill="1" applyBorder="1" applyAlignment="1" applyProtection="1">
      <alignment horizontal="center" vertical="center"/>
      <protection locked="0"/>
    </xf>
    <xf numFmtId="172" fontId="0" fillId="33" borderId="32" xfId="0" applyNumberFormat="1" applyFont="1" applyFill="1" applyBorder="1" applyAlignment="1" applyProtection="1">
      <alignment horizontal="center" vertical="center"/>
      <protection locked="0"/>
    </xf>
    <xf numFmtId="172" fontId="0" fillId="33" borderId="39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8" xfId="55" applyNumberFormat="1" applyFont="1" applyFill="1" applyBorder="1" applyAlignment="1" applyProtection="1">
      <alignment horizontal="center" vertical="center"/>
      <protection locked="0"/>
    </xf>
    <xf numFmtId="0" fontId="0" fillId="33" borderId="39" xfId="55" applyNumberFormat="1" applyFont="1" applyFill="1" applyBorder="1" applyAlignment="1" applyProtection="1">
      <alignment horizontal="center" vertical="center"/>
      <protection locked="0"/>
    </xf>
    <xf numFmtId="0" fontId="0" fillId="35" borderId="43" xfId="55" applyNumberFormat="1" applyFont="1" applyFill="1" applyBorder="1" applyAlignment="1" applyProtection="1">
      <alignment horizontal="center" vertical="center"/>
      <protection locked="0"/>
    </xf>
    <xf numFmtId="0" fontId="0" fillId="34" borderId="44" xfId="55" applyNumberFormat="1" applyFont="1" applyFill="1" applyBorder="1" applyAlignment="1" applyProtection="1">
      <alignment horizontal="center" vertical="center"/>
      <protection locked="0"/>
    </xf>
    <xf numFmtId="0" fontId="0" fillId="34" borderId="43" xfId="55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43" xfId="0" applyNumberFormat="1" applyFont="1" applyFill="1" applyBorder="1" applyAlignment="1" applyProtection="1">
      <alignment horizontal="center" vertical="center"/>
      <protection locked="0"/>
    </xf>
    <xf numFmtId="172" fontId="0" fillId="33" borderId="3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>
      <alignment horizontal="center" vertical="center"/>
    </xf>
    <xf numFmtId="172" fontId="0" fillId="33" borderId="44" xfId="55" applyNumberFormat="1" applyFont="1" applyFill="1" applyBorder="1" applyAlignment="1">
      <alignment horizontal="center" vertical="center"/>
      <protection/>
    </xf>
    <xf numFmtId="0" fontId="0" fillId="33" borderId="33" xfId="0" applyNumberFormat="1" applyFont="1" applyFill="1" applyBorder="1" applyAlignment="1">
      <alignment horizontal="center" vertical="center"/>
    </xf>
    <xf numFmtId="0" fontId="0" fillId="34" borderId="45" xfId="55" applyNumberFormat="1" applyFont="1" applyFill="1" applyBorder="1" applyAlignment="1" applyProtection="1">
      <alignment horizontal="center" vertical="center"/>
      <protection locked="0"/>
    </xf>
    <xf numFmtId="0" fontId="0" fillId="34" borderId="45" xfId="55" applyNumberFormat="1" applyFont="1" applyFill="1" applyBorder="1" applyAlignment="1" applyProtection="1">
      <alignment vertical="center"/>
      <protection locked="0"/>
    </xf>
    <xf numFmtId="0" fontId="0" fillId="34" borderId="10" xfId="55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35" borderId="43" xfId="0" applyFont="1" applyFill="1" applyBorder="1" applyAlignment="1" applyProtection="1">
      <alignment vertical="center"/>
      <protection locked="0"/>
    </xf>
    <xf numFmtId="0" fontId="0" fillId="35" borderId="35" xfId="0" applyFont="1" applyFill="1" applyBorder="1" applyAlignment="1" applyProtection="1">
      <alignment vertical="center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53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39" borderId="0" xfId="55" applyFill="1">
      <alignment/>
      <protection/>
    </xf>
    <xf numFmtId="0" fontId="0" fillId="40" borderId="0" xfId="55" applyFont="1" applyFill="1" applyBorder="1" applyAlignment="1" applyProtection="1">
      <alignment horizontal="center" vertical="center"/>
      <protection locked="0"/>
    </xf>
    <xf numFmtId="0" fontId="0" fillId="41" borderId="0" xfId="55" applyFill="1">
      <alignment/>
      <protection/>
    </xf>
    <xf numFmtId="0" fontId="20" fillId="0" borderId="0" xfId="0" applyFont="1" applyAlignment="1">
      <alignment/>
    </xf>
    <xf numFmtId="0" fontId="0" fillId="42" borderId="33" xfId="55" applyNumberFormat="1" applyFont="1" applyFill="1" applyBorder="1" applyAlignment="1" applyProtection="1">
      <alignment horizontal="center" vertical="center" wrapText="1"/>
      <protection locked="0"/>
    </xf>
    <xf numFmtId="0" fontId="0" fillId="42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42" borderId="34" xfId="55" applyNumberFormat="1" applyFont="1" applyFill="1" applyBorder="1" applyAlignment="1" applyProtection="1">
      <alignment horizontal="center" vertical="center" wrapText="1"/>
      <protection locked="0"/>
    </xf>
    <xf numFmtId="0" fontId="0" fillId="42" borderId="10" xfId="55" applyNumberFormat="1" applyFont="1" applyFill="1" applyBorder="1" applyAlignment="1" applyProtection="1">
      <alignment horizontal="center" vertical="center"/>
      <protection locked="0"/>
    </xf>
    <xf numFmtId="0" fontId="0" fillId="42" borderId="34" xfId="55" applyNumberFormat="1" applyFont="1" applyFill="1" applyBorder="1" applyAlignment="1" applyProtection="1">
      <alignment horizontal="center" vertical="center"/>
      <protection locked="0"/>
    </xf>
    <xf numFmtId="172" fontId="0" fillId="42" borderId="10" xfId="55" applyNumberFormat="1" applyFont="1" applyFill="1" applyBorder="1" applyAlignment="1" applyProtection="1">
      <alignment horizontal="center" vertical="center"/>
      <protection locked="0"/>
    </xf>
    <xf numFmtId="0" fontId="0" fillId="43" borderId="40" xfId="55" applyNumberFormat="1" applyFont="1" applyFill="1" applyBorder="1" applyAlignment="1">
      <alignment horizontal="center" vertical="center"/>
      <protection/>
    </xf>
    <xf numFmtId="0" fontId="0" fillId="43" borderId="0" xfId="55" applyFont="1" applyFill="1" applyBorder="1" applyAlignment="1">
      <alignment horizontal="center" vertical="center"/>
      <protection/>
    </xf>
    <xf numFmtId="0" fontId="0" fillId="43" borderId="46" xfId="55" applyNumberFormat="1" applyFont="1" applyFill="1" applyBorder="1" applyAlignment="1" applyProtection="1">
      <alignment horizontal="center" vertical="center"/>
      <protection locked="0"/>
    </xf>
    <xf numFmtId="0" fontId="0" fillId="43" borderId="25" xfId="55" applyNumberFormat="1" applyFont="1" applyFill="1" applyBorder="1" applyAlignment="1">
      <alignment horizontal="center" vertical="center"/>
      <protection/>
    </xf>
    <xf numFmtId="0" fontId="0" fillId="44" borderId="0" xfId="0" applyFill="1" applyAlignment="1">
      <alignment vertical="center"/>
    </xf>
    <xf numFmtId="172" fontId="0" fillId="43" borderId="10" xfId="55" applyNumberFormat="1" applyFont="1" applyFill="1" applyBorder="1" applyAlignment="1" applyProtection="1">
      <alignment horizontal="center" vertical="center"/>
      <protection locked="0"/>
    </xf>
    <xf numFmtId="0" fontId="0" fillId="43" borderId="10" xfId="55" applyNumberFormat="1" applyFont="1" applyFill="1" applyBorder="1" applyAlignment="1">
      <alignment horizontal="center" vertical="center"/>
      <protection/>
    </xf>
    <xf numFmtId="0" fontId="0" fillId="43" borderId="10" xfId="55" applyNumberFormat="1" applyFont="1" applyFill="1" applyBorder="1" applyAlignment="1" applyProtection="1">
      <alignment horizontal="center" vertical="center"/>
      <protection locked="0"/>
    </xf>
    <xf numFmtId="0" fontId="0" fillId="43" borderId="35" xfId="55" applyNumberFormat="1" applyFont="1" applyFill="1" applyBorder="1" applyAlignment="1">
      <alignment horizontal="center" vertical="center"/>
      <protection/>
    </xf>
    <xf numFmtId="0" fontId="0" fillId="43" borderId="26" xfId="55" applyNumberFormat="1" applyFont="1" applyFill="1" applyBorder="1" applyAlignment="1">
      <alignment horizontal="center" vertical="center"/>
      <protection/>
    </xf>
    <xf numFmtId="0" fontId="0" fillId="44" borderId="0" xfId="55" applyFill="1">
      <alignment/>
      <protection/>
    </xf>
    <xf numFmtId="0" fontId="0" fillId="45" borderId="34" xfId="55" applyNumberFormat="1" applyFont="1" applyFill="1" applyBorder="1" applyAlignment="1">
      <alignment horizontal="center" vertical="center"/>
      <protection/>
    </xf>
    <xf numFmtId="0" fontId="0" fillId="45" borderId="10" xfId="55" applyNumberFormat="1" applyFont="1" applyFill="1" applyBorder="1" applyAlignment="1" applyProtection="1">
      <alignment horizontal="center" vertical="center"/>
      <protection locked="0"/>
    </xf>
    <xf numFmtId="0" fontId="0" fillId="43" borderId="30" xfId="55" applyNumberFormat="1" applyFont="1" applyFill="1" applyBorder="1" applyAlignment="1">
      <alignment horizontal="center" vertical="center" wrapText="1"/>
      <protection/>
    </xf>
    <xf numFmtId="0" fontId="0" fillId="4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43" borderId="33" xfId="55" applyNumberFormat="1" applyFont="1" applyFill="1" applyBorder="1" applyAlignment="1">
      <alignment horizontal="center" vertical="center" wrapText="1"/>
      <protection/>
    </xf>
    <xf numFmtId="0" fontId="0" fillId="43" borderId="34" xfId="55" applyNumberFormat="1" applyFont="1" applyFill="1" applyBorder="1" applyAlignment="1" applyProtection="1">
      <alignment horizontal="center" vertical="center" wrapText="1"/>
      <protection locked="0"/>
    </xf>
    <xf numFmtId="0" fontId="0" fillId="45" borderId="30" xfId="55" applyNumberFormat="1" applyFont="1" applyFill="1" applyBorder="1" applyAlignment="1">
      <alignment horizontal="center" vertical="center" wrapText="1"/>
      <protection/>
    </xf>
    <xf numFmtId="0" fontId="0" fillId="45" borderId="32" xfId="55" applyNumberFormat="1" applyFont="1" applyFill="1" applyBorder="1" applyAlignment="1">
      <alignment horizontal="center" vertical="center" wrapText="1"/>
      <protection/>
    </xf>
    <xf numFmtId="0" fontId="0" fillId="45" borderId="30" xfId="55" applyNumberFormat="1" applyFont="1" applyFill="1" applyBorder="1" applyAlignment="1">
      <alignment horizontal="center" vertical="center"/>
      <protection/>
    </xf>
    <xf numFmtId="172" fontId="0" fillId="33" borderId="10" xfId="55" applyNumberFormat="1" applyFont="1" applyFill="1" applyBorder="1" applyAlignment="1">
      <alignment horizontal="center" vertical="center"/>
      <protection/>
    </xf>
    <xf numFmtId="172" fontId="0" fillId="33" borderId="33" xfId="55" applyNumberFormat="1" applyFont="1" applyFill="1" applyBorder="1" applyAlignment="1">
      <alignment horizontal="center" vertical="center"/>
      <protection/>
    </xf>
    <xf numFmtId="172" fontId="0" fillId="34" borderId="45" xfId="55" applyNumberFormat="1" applyFont="1" applyFill="1" applyBorder="1" applyAlignment="1" applyProtection="1">
      <alignment horizontal="center" vertical="center"/>
      <protection locked="0"/>
    </xf>
    <xf numFmtId="0" fontId="0" fillId="33" borderId="45" xfId="55" applyNumberFormat="1" applyFont="1" applyFill="1" applyBorder="1" applyAlignment="1">
      <alignment horizontal="center" vertical="center"/>
      <protection/>
    </xf>
    <xf numFmtId="172" fontId="0" fillId="33" borderId="45" xfId="55" applyNumberFormat="1" applyFont="1" applyFill="1" applyBorder="1" applyAlignment="1">
      <alignment horizontal="center" vertical="center"/>
      <protection/>
    </xf>
    <xf numFmtId="0" fontId="0" fillId="33" borderId="47" xfId="55" applyNumberFormat="1" applyFont="1" applyFill="1" applyBorder="1" applyAlignment="1">
      <alignment horizontal="center" vertical="center"/>
      <protection/>
    </xf>
    <xf numFmtId="172" fontId="0" fillId="45" borderId="31" xfId="55" applyNumberFormat="1" applyFont="1" applyFill="1" applyBorder="1" applyAlignment="1" applyProtection="1">
      <alignment horizontal="center" vertical="center"/>
      <protection locked="0"/>
    </xf>
    <xf numFmtId="172" fontId="0" fillId="33" borderId="30" xfId="55" applyNumberFormat="1" applyFont="1" applyFill="1" applyBorder="1" applyAlignment="1">
      <alignment horizontal="center" vertical="center"/>
      <protection/>
    </xf>
    <xf numFmtId="172" fontId="0" fillId="33" borderId="31" xfId="55" applyNumberFormat="1" applyFont="1" applyFill="1" applyBorder="1" applyAlignment="1">
      <alignment horizontal="center" vertical="center"/>
      <protection/>
    </xf>
    <xf numFmtId="172" fontId="0" fillId="33" borderId="48" xfId="55" applyNumberFormat="1" applyFont="1" applyFill="1" applyBorder="1" applyAlignment="1">
      <alignment horizontal="center" vertical="center"/>
      <protection/>
    </xf>
    <xf numFmtId="172" fontId="0" fillId="33" borderId="32" xfId="55" applyNumberFormat="1" applyFont="1" applyFill="1" applyBorder="1" applyAlignment="1">
      <alignment horizontal="center" vertical="center"/>
      <protection/>
    </xf>
    <xf numFmtId="172" fontId="0" fillId="33" borderId="39" xfId="55" applyNumberFormat="1" applyFont="1" applyFill="1" applyBorder="1" applyAlignment="1">
      <alignment horizontal="center" vertical="center"/>
      <protection/>
    </xf>
    <xf numFmtId="0" fontId="0" fillId="45" borderId="0" xfId="55" applyFont="1" applyFill="1" applyBorder="1" applyAlignment="1">
      <alignment horizontal="center" vertical="center"/>
      <protection/>
    </xf>
    <xf numFmtId="0" fontId="0" fillId="45" borderId="30" xfId="55" applyNumberFormat="1" applyFont="1" applyFill="1" applyBorder="1" applyAlignment="1" applyProtection="1">
      <alignment horizontal="center" vertical="center"/>
      <protection locked="0"/>
    </xf>
    <xf numFmtId="0" fontId="0" fillId="45" borderId="31" xfId="55" applyNumberFormat="1" applyFont="1" applyFill="1" applyBorder="1" applyAlignment="1">
      <alignment horizontal="center" vertical="center" wrapText="1"/>
      <protection/>
    </xf>
    <xf numFmtId="0" fontId="0" fillId="45" borderId="32" xfId="55" applyNumberFormat="1" applyFont="1" applyFill="1" applyBorder="1" applyAlignment="1">
      <alignment horizontal="center" vertical="center"/>
      <protection/>
    </xf>
    <xf numFmtId="0" fontId="0" fillId="45" borderId="31" xfId="55" applyNumberFormat="1" applyFont="1" applyFill="1" applyBorder="1" applyAlignment="1">
      <alignment horizontal="center" vertical="center"/>
      <protection/>
    </xf>
    <xf numFmtId="172" fontId="0" fillId="33" borderId="38" xfId="55" applyNumberFormat="1" applyFont="1" applyFill="1" applyBorder="1" applyAlignment="1">
      <alignment horizontal="center" vertical="center"/>
      <protection/>
    </xf>
    <xf numFmtId="172" fontId="0" fillId="46" borderId="10" xfId="55" applyNumberFormat="1" applyFont="1" applyFill="1" applyBorder="1" applyAlignment="1">
      <alignment horizontal="center" vertical="center"/>
      <protection/>
    </xf>
    <xf numFmtId="172" fontId="0" fillId="43" borderId="35" xfId="55" applyNumberFormat="1" applyFont="1" applyFill="1" applyBorder="1" applyAlignment="1">
      <alignment horizontal="center" vertical="center"/>
      <protection/>
    </xf>
    <xf numFmtId="0" fontId="63" fillId="35" borderId="10" xfId="55" applyNumberFormat="1" applyFont="1" applyFill="1" applyBorder="1" applyAlignment="1">
      <alignment horizontal="center" vertical="center"/>
      <protection/>
    </xf>
    <xf numFmtId="172" fontId="0" fillId="33" borderId="49" xfId="55" applyNumberFormat="1" applyFont="1" applyFill="1" applyBorder="1" applyAlignment="1">
      <alignment horizontal="center" vertical="center"/>
      <protection/>
    </xf>
    <xf numFmtId="172" fontId="0" fillId="34" borderId="34" xfId="55" applyNumberFormat="1" applyFont="1" applyFill="1" applyBorder="1" applyAlignment="1" applyProtection="1">
      <alignment horizontal="center" vertical="center"/>
      <protection locked="0"/>
    </xf>
    <xf numFmtId="172" fontId="0" fillId="33" borderId="50" xfId="55" applyNumberFormat="1" applyFont="1" applyFill="1" applyBorder="1" applyAlignment="1">
      <alignment horizontal="center" vertical="center"/>
      <protection/>
    </xf>
    <xf numFmtId="172" fontId="0" fillId="33" borderId="51" xfId="55" applyNumberFormat="1" applyFont="1" applyFill="1" applyBorder="1" applyAlignment="1">
      <alignment horizontal="center" vertical="center"/>
      <protection/>
    </xf>
    <xf numFmtId="172" fontId="63" fillId="33" borderId="33" xfId="55" applyNumberFormat="1" applyFont="1" applyFill="1" applyBorder="1" applyAlignment="1">
      <alignment horizontal="center" vertical="center"/>
      <protection/>
    </xf>
    <xf numFmtId="0" fontId="63" fillId="34" borderId="10" xfId="55" applyNumberFormat="1" applyFont="1" applyFill="1" applyBorder="1" applyAlignment="1" applyProtection="1">
      <alignment horizontal="center" vertical="center"/>
      <protection locked="0"/>
    </xf>
    <xf numFmtId="172" fontId="63" fillId="33" borderId="10" xfId="55" applyNumberFormat="1" applyFont="1" applyFill="1" applyBorder="1" applyAlignment="1">
      <alignment horizontal="center" vertical="center"/>
      <protection/>
    </xf>
    <xf numFmtId="172" fontId="63" fillId="34" borderId="10" xfId="55" applyNumberFormat="1" applyFont="1" applyFill="1" applyBorder="1" applyAlignment="1" applyProtection="1">
      <alignment horizontal="center" vertical="center"/>
      <protection locked="0"/>
    </xf>
    <xf numFmtId="179" fontId="0" fillId="33" borderId="29" xfId="55" applyNumberFormat="1" applyFont="1" applyFill="1" applyBorder="1" applyAlignment="1">
      <alignment horizontal="center" vertical="center"/>
      <protection/>
    </xf>
    <xf numFmtId="0" fontId="1" fillId="33" borderId="30" xfId="55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21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64" fillId="34" borderId="10" xfId="55" applyNumberFormat="1" applyFont="1" applyFill="1" applyBorder="1" applyAlignment="1" applyProtection="1">
      <alignment horizontal="left" vertical="center"/>
      <protection locked="0"/>
    </xf>
    <xf numFmtId="0" fontId="1" fillId="34" borderId="10" xfId="55" applyNumberFormat="1" applyFont="1" applyFill="1" applyBorder="1" applyAlignment="1" applyProtection="1">
      <alignment horizontal="left" vertical="center"/>
      <protection locked="0"/>
    </xf>
    <xf numFmtId="0" fontId="1" fillId="35" borderId="0" xfId="55" applyFont="1" applyFill="1" applyBorder="1" applyAlignment="1">
      <alignment horizontal="left" vertical="center"/>
      <protection/>
    </xf>
    <xf numFmtId="0" fontId="1" fillId="42" borderId="10" xfId="55" applyNumberFormat="1" applyFont="1" applyFill="1" applyBorder="1" applyAlignment="1" applyProtection="1">
      <alignment horizontal="left" vertical="center" wrapText="1"/>
      <protection locked="0"/>
    </xf>
    <xf numFmtId="0" fontId="64" fillId="43" borderId="10" xfId="55" applyNumberFormat="1" applyFont="1" applyFill="1" applyBorder="1" applyAlignment="1" applyProtection="1">
      <alignment horizontal="left" vertical="center"/>
      <protection locked="0"/>
    </xf>
    <xf numFmtId="0" fontId="1" fillId="45" borderId="30" xfId="55" applyNumberFormat="1" applyFont="1" applyFill="1" applyBorder="1" applyAlignment="1" applyProtection="1">
      <alignment horizontal="left" vertical="center" wrapText="1"/>
      <protection locked="0"/>
    </xf>
    <xf numFmtId="0" fontId="1" fillId="34" borderId="34" xfId="55" applyNumberFormat="1" applyFont="1" applyFill="1" applyBorder="1" applyAlignment="1" applyProtection="1">
      <alignment horizontal="left" vertical="center"/>
      <protection locked="0"/>
    </xf>
    <xf numFmtId="0" fontId="1" fillId="33" borderId="34" xfId="55" applyNumberFormat="1" applyFont="1" applyFill="1" applyBorder="1" applyAlignment="1">
      <alignment horizontal="left" vertical="center"/>
      <protection/>
    </xf>
    <xf numFmtId="0" fontId="1" fillId="33" borderId="10" xfId="55" applyNumberFormat="1" applyFont="1" applyFill="1" applyBorder="1" applyAlignment="1" applyProtection="1">
      <alignment horizontal="left" vertical="center"/>
      <protection locked="0"/>
    </xf>
    <xf numFmtId="0" fontId="1" fillId="33" borderId="30" xfId="55" applyNumberFormat="1" applyFont="1" applyFill="1" applyBorder="1" applyAlignment="1">
      <alignment horizontal="left" vertical="center" wrapText="1"/>
      <protection/>
    </xf>
    <xf numFmtId="0" fontId="1" fillId="35" borderId="10" xfId="55" applyNumberFormat="1" applyFont="1" applyFill="1" applyBorder="1" applyAlignment="1">
      <alignment horizontal="left" vertical="center" wrapText="1"/>
      <protection/>
    </xf>
    <xf numFmtId="0" fontId="21" fillId="42" borderId="10" xfId="55" applyNumberFormat="1" applyFont="1" applyFill="1" applyBorder="1" applyAlignment="1" applyProtection="1">
      <alignment horizontal="left" vertical="center" wrapText="1"/>
      <protection locked="0"/>
    </xf>
    <xf numFmtId="172" fontId="0" fillId="33" borderId="38" xfId="0" applyNumberFormat="1" applyFont="1" applyFill="1" applyBorder="1" applyAlignment="1" applyProtection="1">
      <alignment horizontal="center" vertical="center"/>
      <protection locked="0"/>
    </xf>
    <xf numFmtId="0" fontId="63" fillId="35" borderId="0" xfId="0" applyFont="1" applyFill="1" applyBorder="1" applyAlignment="1">
      <alignment horizontal="center" vertical="center"/>
    </xf>
    <xf numFmtId="172" fontId="0" fillId="33" borderId="52" xfId="0" applyNumberFormat="1" applyFont="1" applyFill="1" applyBorder="1" applyAlignment="1" applyProtection="1">
      <alignment horizontal="center" vertical="center"/>
      <protection locked="0"/>
    </xf>
    <xf numFmtId="0" fontId="0" fillId="33" borderId="53" xfId="0" applyNumberFormat="1" applyFont="1" applyFill="1" applyBorder="1" applyAlignment="1">
      <alignment horizontal="center" vertical="center"/>
    </xf>
    <xf numFmtId="0" fontId="0" fillId="34" borderId="45" xfId="0" applyNumberFormat="1" applyFont="1" applyFill="1" applyBorder="1" applyAlignment="1" applyProtection="1">
      <alignment horizontal="center" vertical="center"/>
      <protection locked="0"/>
    </xf>
    <xf numFmtId="0" fontId="0" fillId="34" borderId="47" xfId="0" applyNumberFormat="1" applyFont="1" applyFill="1" applyBorder="1" applyAlignment="1" applyProtection="1">
      <alignment horizontal="center" vertical="center"/>
      <protection locked="0"/>
    </xf>
    <xf numFmtId="172" fontId="0" fillId="33" borderId="37" xfId="0" applyNumberFormat="1" applyFont="1" applyFill="1" applyBorder="1" applyAlignment="1" applyProtection="1">
      <alignment horizontal="center" vertical="center"/>
      <protection locked="0"/>
    </xf>
    <xf numFmtId="172" fontId="0" fillId="33" borderId="54" xfId="0" applyNumberFormat="1" applyFont="1" applyFill="1" applyBorder="1" applyAlignment="1" applyProtection="1">
      <alignment horizontal="center" vertical="center"/>
      <protection locked="0"/>
    </xf>
    <xf numFmtId="172" fontId="0" fillId="33" borderId="55" xfId="0" applyNumberFormat="1" applyFont="1" applyFill="1" applyBorder="1" applyAlignment="1" applyProtection="1">
      <alignment horizontal="center" vertical="center"/>
      <protection locked="0"/>
    </xf>
    <xf numFmtId="0" fontId="22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25" xfId="55" applyNumberFormat="1" applyFont="1" applyFill="1" applyBorder="1" applyAlignment="1">
      <alignment horizontal="center" vertical="center"/>
      <protection/>
    </xf>
    <xf numFmtId="0" fontId="0" fillId="33" borderId="0" xfId="55" applyNumberFormat="1" applyFont="1" applyFill="1" applyBorder="1" applyAlignment="1">
      <alignment horizontal="center" vertical="center"/>
      <protection/>
    </xf>
    <xf numFmtId="0" fontId="0" fillId="43" borderId="31" xfId="55" applyNumberFormat="1" applyFont="1" applyFill="1" applyBorder="1" applyAlignment="1">
      <alignment horizontal="center" vertical="center"/>
      <protection/>
    </xf>
    <xf numFmtId="172" fontId="0" fillId="43" borderId="32" xfId="55" applyNumberFormat="1" applyFont="1" applyFill="1" applyBorder="1" applyAlignment="1">
      <alignment horizontal="center" vertical="center"/>
      <protection/>
    </xf>
    <xf numFmtId="0" fontId="0" fillId="44" borderId="0" xfId="0" applyFill="1" applyAlignment="1">
      <alignment/>
    </xf>
    <xf numFmtId="0" fontId="0" fillId="43" borderId="33" xfId="55" applyNumberFormat="1" applyFont="1" applyFill="1" applyBorder="1" applyAlignment="1">
      <alignment horizontal="center" vertical="center"/>
      <protection/>
    </xf>
    <xf numFmtId="172" fontId="0" fillId="43" borderId="34" xfId="55" applyNumberFormat="1" applyFont="1" applyFill="1" applyBorder="1" applyAlignment="1" applyProtection="1">
      <alignment horizontal="center" vertical="center"/>
      <protection locked="0"/>
    </xf>
    <xf numFmtId="0" fontId="0" fillId="33" borderId="53" xfId="55" applyNumberFormat="1" applyFont="1" applyFill="1" applyBorder="1" applyAlignment="1">
      <alignment horizontal="center" vertical="center"/>
      <protection/>
    </xf>
    <xf numFmtId="0" fontId="6" fillId="35" borderId="28" xfId="55" applyNumberFormat="1" applyFont="1" applyFill="1" applyBorder="1" applyAlignment="1" applyProtection="1">
      <alignment horizontal="center" wrapText="1"/>
      <protection locked="0"/>
    </xf>
    <xf numFmtId="0" fontId="19" fillId="0" borderId="0" xfId="55" applyFont="1" applyAlignment="1" applyProtection="1">
      <alignment horizontal="center" vertical="top"/>
      <protection locked="0"/>
    </xf>
    <xf numFmtId="0" fontId="18" fillId="0" borderId="0" xfId="55" applyFont="1" applyBorder="1" applyAlignment="1" applyProtection="1">
      <alignment horizontal="left" vertical="center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3" fillId="35" borderId="0" xfId="55" applyFont="1" applyFill="1" applyBorder="1" applyAlignment="1" applyProtection="1">
      <alignment horizontal="left" vertical="top"/>
      <protection locked="0"/>
    </xf>
    <xf numFmtId="0" fontId="15" fillId="35" borderId="28" xfId="55" applyNumberFormat="1" applyFont="1" applyFill="1" applyBorder="1" applyAlignment="1" applyProtection="1">
      <alignment horizontal="left" vertical="top" wrapText="1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16" fillId="35" borderId="0" xfId="55" applyFont="1" applyFill="1" applyBorder="1" applyAlignment="1" applyProtection="1">
      <alignment horizontal="right" vertical="center"/>
      <protection locked="0"/>
    </xf>
    <xf numFmtId="14" fontId="15" fillId="35" borderId="28" xfId="55" applyNumberFormat="1" applyFont="1" applyFill="1" applyBorder="1" applyAlignment="1" applyProtection="1">
      <alignment horizontal="center" vertical="center"/>
      <protection locked="0"/>
    </xf>
    <xf numFmtId="0" fontId="15" fillId="35" borderId="28" xfId="55" applyNumberFormat="1" applyFont="1" applyFill="1" applyBorder="1" applyAlignment="1" applyProtection="1">
      <alignment horizontal="center" vertical="center"/>
      <protection locked="0"/>
    </xf>
    <xf numFmtId="0" fontId="15" fillId="35" borderId="28" xfId="55" applyNumberFormat="1" applyFont="1" applyFill="1" applyBorder="1" applyAlignment="1" applyProtection="1">
      <alignment horizontal="left" vertical="center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15" fillId="35" borderId="28" xfId="55" applyNumberFormat="1" applyFont="1" applyFill="1" applyBorder="1" applyAlignment="1" applyProtection="1">
      <alignment horizontal="center" vertical="top"/>
      <protection locked="0"/>
    </xf>
    <xf numFmtId="0" fontId="15" fillId="35" borderId="28" xfId="55" applyNumberFormat="1" applyFont="1" applyFill="1" applyBorder="1" applyAlignment="1" applyProtection="1">
      <alignment horizontal="left" vertical="center" wrapText="1"/>
      <protection locked="0"/>
    </xf>
    <xf numFmtId="0" fontId="15" fillId="35" borderId="35" xfId="55" applyNumberFormat="1" applyFont="1" applyFill="1" applyBorder="1" applyAlignment="1" applyProtection="1">
      <alignment horizontal="left" vertical="top" wrapText="1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top"/>
      <protection locked="0"/>
    </xf>
    <xf numFmtId="0" fontId="3" fillId="35" borderId="0" xfId="55" applyFont="1" applyFill="1" applyBorder="1" applyAlignment="1" applyProtection="1">
      <alignment horizontal="center" vertical="top"/>
      <protection locked="0"/>
    </xf>
    <xf numFmtId="0" fontId="13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top"/>
      <protection locked="0"/>
    </xf>
    <xf numFmtId="0" fontId="14" fillId="35" borderId="28" xfId="55" applyNumberFormat="1" applyFont="1" applyFill="1" applyBorder="1" applyAlignment="1" applyProtection="1">
      <alignment horizontal="center" wrapText="1"/>
      <protection locked="0"/>
    </xf>
    <xf numFmtId="0" fontId="3" fillId="0" borderId="0" xfId="55" applyFont="1" applyAlignment="1" applyProtection="1">
      <alignment horizontal="center" vertical="top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15" fillId="0" borderId="28" xfId="55" applyNumberFormat="1" applyFont="1" applyBorder="1" applyAlignment="1" applyProtection="1">
      <alignment horizontal="center" vertical="top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5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12" fillId="0" borderId="0" xfId="55" applyFont="1" applyAlignment="1" applyProtection="1">
      <alignment horizontal="center" vertical="center" wrapText="1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11" fillId="0" borderId="10" xfId="55" applyNumberFormat="1" applyFont="1" applyBorder="1" applyAlignment="1" applyProtection="1">
      <alignment horizontal="center" vertical="center"/>
      <protection locked="0"/>
    </xf>
    <xf numFmtId="0" fontId="11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9" fillId="0" borderId="0" xfId="55" applyFont="1" applyAlignment="1" applyProtection="1">
      <alignment horizontal="left" vertical="top"/>
      <protection locked="0"/>
    </xf>
    <xf numFmtId="0" fontId="5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56" xfId="55" applyNumberFormat="1" applyFont="1" applyFill="1" applyBorder="1" applyAlignment="1" applyProtection="1">
      <alignment horizontal="center" vertical="center"/>
      <protection locked="0"/>
    </xf>
    <xf numFmtId="0" fontId="0" fillId="0" borderId="20" xfId="55" applyNumberFormat="1" applyFont="1" applyBorder="1" applyAlignment="1" applyProtection="1">
      <alignment horizontal="center" vertical="center" textRotation="90"/>
      <protection locked="0"/>
    </xf>
    <xf numFmtId="0" fontId="0" fillId="0" borderId="45" xfId="55" applyNumberFormat="1" applyFont="1" applyBorder="1" applyAlignment="1" applyProtection="1">
      <alignment horizontal="center" vertical="center" textRotation="90"/>
      <protection locked="0"/>
    </xf>
    <xf numFmtId="0" fontId="6" fillId="0" borderId="0" xfId="55" applyFont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33" borderId="43" xfId="55" applyNumberFormat="1" applyFont="1" applyFill="1" applyBorder="1" applyAlignment="1">
      <alignment horizontal="center" vertical="center"/>
      <protection/>
    </xf>
    <xf numFmtId="0" fontId="5" fillId="33" borderId="35" xfId="55" applyNumberFormat="1" applyFont="1" applyFill="1" applyBorder="1" applyAlignment="1">
      <alignment horizontal="center" vertical="center"/>
      <protection/>
    </xf>
    <xf numFmtId="0" fontId="5" fillId="33" borderId="44" xfId="55" applyNumberFormat="1" applyFont="1" applyFill="1" applyBorder="1" applyAlignment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 textRotation="90" wrapText="1"/>
      <protection locked="0"/>
    </xf>
    <xf numFmtId="0" fontId="0" fillId="35" borderId="45" xfId="0" applyFont="1" applyFill="1" applyBorder="1" applyAlignment="1" applyProtection="1">
      <alignment horizontal="center" vertical="center" textRotation="90" wrapText="1"/>
      <protection locked="0"/>
    </xf>
    <xf numFmtId="0" fontId="0" fillId="35" borderId="2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25" xfId="55" applyNumberFormat="1" applyFont="1" applyBorder="1" applyAlignment="1">
      <alignment horizontal="center" vertical="center"/>
      <protection/>
    </xf>
    <xf numFmtId="0" fontId="0" fillId="35" borderId="0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 textRotation="90" wrapText="1"/>
      <protection locked="0"/>
    </xf>
    <xf numFmtId="0" fontId="0" fillId="35" borderId="43" xfId="0" applyFont="1" applyFill="1" applyBorder="1" applyAlignment="1" applyProtection="1">
      <alignment horizontal="center" vertical="center" wrapText="1"/>
      <protection locked="0"/>
    </xf>
    <xf numFmtId="0" fontId="0" fillId="35" borderId="35" xfId="0" applyFont="1" applyFill="1" applyBorder="1" applyAlignment="1" applyProtection="1">
      <alignment horizontal="center" vertical="center" wrapText="1"/>
      <protection locked="0"/>
    </xf>
    <xf numFmtId="0" fontId="0" fillId="35" borderId="44" xfId="0" applyFont="1" applyFill="1" applyBorder="1" applyAlignment="1" applyProtection="1">
      <alignment horizontal="center" vertical="center" wrapText="1"/>
      <protection locked="0"/>
    </xf>
    <xf numFmtId="0" fontId="0" fillId="35" borderId="40" xfId="0" applyFont="1" applyFill="1" applyBorder="1" applyAlignment="1" applyProtection="1">
      <alignment horizontal="center" vertical="center" textRotation="90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42" borderId="10" xfId="55" applyNumberFormat="1" applyFont="1" applyFill="1" applyBorder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>
      <alignment horizontal="center" vertical="center"/>
      <protection/>
    </xf>
    <xf numFmtId="0" fontId="0" fillId="33" borderId="57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left" vertical="center" wrapText="1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58" xfId="55" applyNumberFormat="1" applyFont="1" applyFill="1" applyBorder="1" applyAlignment="1">
      <alignment horizontal="left" vertical="center" wrapText="1"/>
      <protection/>
    </xf>
    <xf numFmtId="0" fontId="0" fillId="33" borderId="58" xfId="55" applyNumberFormat="1" applyFont="1" applyFill="1" applyBorder="1" applyAlignment="1">
      <alignment horizontal="center" vertical="center"/>
      <protection/>
    </xf>
    <xf numFmtId="0" fontId="0" fillId="33" borderId="59" xfId="55" applyNumberFormat="1" applyFont="1" applyFill="1" applyBorder="1" applyAlignment="1">
      <alignment horizontal="center" vertical="center" wrapText="1"/>
      <protection/>
    </xf>
    <xf numFmtId="0" fontId="0" fillId="43" borderId="33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3" borderId="34" xfId="55" applyNumberFormat="1" applyFont="1" applyFill="1" applyBorder="1" applyAlignment="1">
      <alignment horizontal="center" vertical="center" wrapText="1"/>
      <protection/>
    </xf>
    <xf numFmtId="0" fontId="0" fillId="35" borderId="10" xfId="55" applyNumberFormat="1" applyFont="1" applyFill="1" applyBorder="1" applyAlignment="1">
      <alignment horizontal="right" vertical="center"/>
      <protection/>
    </xf>
    <xf numFmtId="0" fontId="0" fillId="33" borderId="30" xfId="55" applyNumberFormat="1" applyFont="1" applyFill="1" applyBorder="1" applyAlignment="1">
      <alignment horizontal="right" vertical="center"/>
      <protection/>
    </xf>
    <xf numFmtId="0" fontId="0" fillId="33" borderId="32" xfId="55" applyNumberFormat="1" applyFont="1" applyFill="1" applyBorder="1" applyAlignment="1">
      <alignment horizontal="center" vertical="center" wrapText="1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43" borderId="10" xfId="55" applyNumberFormat="1" applyFont="1" applyFill="1" applyBorder="1" applyAlignment="1" applyProtection="1">
      <alignment horizontal="center" vertical="center"/>
      <protection locked="0"/>
    </xf>
    <xf numFmtId="0" fontId="0" fillId="45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1" fillId="0" borderId="35" xfId="54" applyNumberFormat="1" applyFont="1" applyBorder="1" applyAlignment="1">
      <alignment horizontal="center" vertical="center"/>
      <protection/>
    </xf>
    <xf numFmtId="0" fontId="1" fillId="34" borderId="35" xfId="54" applyNumberFormat="1" applyFont="1" applyFill="1" applyBorder="1" applyAlignment="1" applyProtection="1">
      <alignment horizontal="center" vertical="center"/>
      <protection locked="0"/>
    </xf>
    <xf numFmtId="0" fontId="1" fillId="34" borderId="35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35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>
      <alignment horizontal="center" vertical="center"/>
      <protection/>
    </xf>
    <xf numFmtId="0" fontId="1" fillId="0" borderId="28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28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28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3" borderId="28" xfId="54" applyNumberFormat="1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3" fillId="35" borderId="43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43" xfId="55" applyFont="1" applyFill="1" applyBorder="1" applyAlignment="1">
      <alignment horizontal="left" vertical="center" wrapText="1"/>
      <protection/>
    </xf>
    <xf numFmtId="0" fontId="0" fillId="35" borderId="24" xfId="55" applyFont="1" applyFill="1" applyBorder="1" applyAlignment="1">
      <alignment horizontal="left" vertical="center" wrapText="1"/>
      <protection/>
    </xf>
    <xf numFmtId="0" fontId="3" fillId="35" borderId="20" xfId="55" applyFont="1" applyFill="1" applyBorder="1" applyAlignment="1" applyProtection="1">
      <alignment horizontal="left" vertical="center"/>
      <protection locked="0"/>
    </xf>
    <xf numFmtId="0" fontId="3" fillId="35" borderId="24" xfId="55" applyFont="1" applyFill="1" applyBorder="1" applyAlignment="1">
      <alignment horizontal="left" vertical="center" wrapText="1"/>
      <protection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43" xfId="55" applyFont="1" applyFill="1" applyBorder="1" applyAlignment="1">
      <alignment horizontal="left" vertical="center" wrapText="1"/>
      <protection/>
    </xf>
    <xf numFmtId="0" fontId="2" fillId="33" borderId="24" xfId="55" applyFont="1" applyFill="1" applyBorder="1" applyAlignment="1">
      <alignment horizontal="left" vertical="center" wrapText="1"/>
      <protection/>
    </xf>
    <xf numFmtId="0" fontId="2" fillId="0" borderId="43" xfId="0" applyNumberFormat="1" applyFont="1" applyBorder="1" applyAlignment="1">
      <alignment horizontal="left" vertical="top"/>
    </xf>
    <xf numFmtId="0" fontId="2" fillId="0" borderId="35" xfId="0" applyNumberFormat="1" applyFont="1" applyBorder="1" applyAlignment="1">
      <alignment horizontal="left" vertical="top"/>
    </xf>
    <xf numFmtId="0" fontId="2" fillId="0" borderId="44" xfId="0" applyNumberFormat="1" applyFont="1" applyBorder="1" applyAlignment="1">
      <alignment horizontal="left" vertical="top"/>
    </xf>
    <xf numFmtId="0" fontId="2" fillId="35" borderId="43" xfId="0" applyNumberFormat="1" applyFont="1" applyFill="1" applyBorder="1" applyAlignment="1" applyProtection="1">
      <alignment horizontal="left" vertical="top"/>
      <protection locked="0"/>
    </xf>
    <xf numFmtId="0" fontId="2" fillId="35" borderId="35" xfId="0" applyNumberFormat="1" applyFont="1" applyFill="1" applyBorder="1" applyAlignment="1" applyProtection="1">
      <alignment horizontal="left" vertical="top"/>
      <protection locked="0"/>
    </xf>
    <xf numFmtId="0" fontId="2" fillId="35" borderId="44" xfId="0" applyNumberFormat="1" applyFont="1" applyFill="1" applyBorder="1" applyAlignment="1" applyProtection="1">
      <alignment horizontal="left" vertical="top"/>
      <protection locked="0"/>
    </xf>
    <xf numFmtId="0" fontId="1" fillId="34" borderId="43" xfId="0" applyNumberFormat="1" applyFont="1" applyFill="1" applyBorder="1" applyAlignment="1" applyProtection="1">
      <alignment horizontal="left" vertical="top" wrapText="1"/>
      <protection locked="0"/>
    </xf>
    <xf numFmtId="0" fontId="1" fillId="34" borderId="35" xfId="0" applyNumberFormat="1" applyFont="1" applyFill="1" applyBorder="1" applyAlignment="1" applyProtection="1">
      <alignment horizontal="left" vertical="top" wrapText="1"/>
      <protection locked="0"/>
    </xf>
    <xf numFmtId="0" fontId="1" fillId="34" borderId="44" xfId="0" applyNumberFormat="1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35"/>
  <sheetViews>
    <sheetView showGridLines="0" zoomScalePageLayoutView="0" workbookViewId="0" topLeftCell="A13">
      <selection activeCell="S41" sqref="S41"/>
    </sheetView>
  </sheetViews>
  <sheetFormatPr defaultColWidth="14.66015625" defaultRowHeight="13.5" customHeight="1"/>
  <cols>
    <col min="1" max="2" width="3.33203125" style="11" customWidth="1"/>
    <col min="3" max="3" width="10.66015625" style="11" customWidth="1"/>
    <col min="4" max="4" width="10" style="11" customWidth="1"/>
    <col min="5" max="48" width="3.33203125" style="11" customWidth="1"/>
    <col min="49" max="16384" width="14.66015625" style="11" customWidth="1"/>
  </cols>
  <sheetData>
    <row r="1" spans="1:48" ht="24" customHeight="1">
      <c r="A1" s="154"/>
      <c r="B1" s="154"/>
      <c r="C1" s="154"/>
      <c r="D1" s="155"/>
      <c r="E1" s="318" t="s">
        <v>544</v>
      </c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</row>
    <row r="2" spans="1:48" ht="17.25" customHeight="1">
      <c r="A2" s="319" t="s">
        <v>545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</row>
    <row r="3" spans="1:48" ht="18" customHeight="1">
      <c r="A3" s="303" t="s">
        <v>546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</row>
    <row r="4" spans="1:48" ht="16.5" customHeight="1">
      <c r="A4" s="304" t="s">
        <v>518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</row>
    <row r="5" spans="1:48" ht="23.25" customHeight="1">
      <c r="A5" s="154"/>
      <c r="B5" s="154"/>
      <c r="C5" s="154"/>
      <c r="D5" s="155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305" t="s">
        <v>515</v>
      </c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</row>
    <row r="6" spans="1:48" ht="15" customHeight="1">
      <c r="A6" s="154"/>
      <c r="B6" s="154"/>
      <c r="C6" s="154"/>
      <c r="D6" s="155"/>
      <c r="E6" s="155"/>
      <c r="F6" s="155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7"/>
      <c r="AG6" s="157"/>
      <c r="AH6" s="157"/>
      <c r="AI6" s="157"/>
      <c r="AJ6" s="157" t="s">
        <v>547</v>
      </c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</row>
    <row r="7" spans="1:48" ht="16.5" customHeight="1">
      <c r="A7" s="154"/>
      <c r="B7" s="154"/>
      <c r="C7" s="154"/>
      <c r="D7" s="155"/>
      <c r="E7" s="155"/>
      <c r="F7" s="155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7"/>
      <c r="AG7" s="157"/>
      <c r="AH7" s="157"/>
      <c r="AI7" s="157"/>
      <c r="AJ7" s="157" t="s">
        <v>548</v>
      </c>
      <c r="AK7" s="157"/>
      <c r="AL7" s="157"/>
      <c r="AM7" s="157"/>
      <c r="AN7" s="157"/>
      <c r="AO7" s="158"/>
      <c r="AP7" s="158"/>
      <c r="AQ7" s="159"/>
      <c r="AR7" s="159"/>
      <c r="AS7" s="159"/>
      <c r="AT7" s="159"/>
      <c r="AU7" s="159"/>
      <c r="AV7" s="159"/>
    </row>
    <row r="8" spans="1:48" ht="23.25" customHeight="1">
      <c r="A8" s="154"/>
      <c r="B8" s="154"/>
      <c r="C8" s="154"/>
      <c r="D8" s="155"/>
      <c r="E8" s="155"/>
      <c r="F8" s="155"/>
      <c r="G8" s="154"/>
      <c r="H8" s="154"/>
      <c r="I8" s="154"/>
      <c r="J8" s="154"/>
      <c r="K8" s="154"/>
      <c r="L8" s="154"/>
      <c r="M8" s="154"/>
      <c r="N8" s="154"/>
      <c r="O8" s="154"/>
      <c r="P8" s="154" t="s">
        <v>589</v>
      </c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60"/>
      <c r="AG8" s="160"/>
      <c r="AH8" s="160"/>
      <c r="AI8" s="160"/>
      <c r="AJ8" s="160" t="s">
        <v>549</v>
      </c>
      <c r="AK8" s="160"/>
      <c r="AL8" s="160"/>
      <c r="AM8" s="160"/>
      <c r="AN8" s="160"/>
      <c r="AO8" s="160"/>
      <c r="AP8" s="160"/>
      <c r="AQ8" s="161"/>
      <c r="AR8" s="161"/>
      <c r="AS8" s="161"/>
      <c r="AT8" s="161"/>
      <c r="AU8" s="161"/>
      <c r="AV8" s="161"/>
    </row>
    <row r="9" spans="1:48" ht="38.25" customHeight="1">
      <c r="A9" s="321" t="s">
        <v>516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</row>
    <row r="10" spans="1:48" ht="13.5" customHeight="1">
      <c r="A10" s="322" t="s">
        <v>517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</row>
    <row r="11" spans="1:48" ht="17.25" customHeight="1">
      <c r="A11" s="323" t="s">
        <v>585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</row>
    <row r="12" spans="1:48" ht="18.75" customHeight="1">
      <c r="A12" s="324" t="s">
        <v>518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</row>
    <row r="13" spans="1:48" ht="26.25" customHeight="1">
      <c r="A13" s="325" t="s">
        <v>519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</row>
    <row r="14" spans="1:48" ht="17.25" customHeight="1">
      <c r="A14" s="313" t="s">
        <v>520</v>
      </c>
      <c r="B14" s="313"/>
      <c r="C14" s="313"/>
      <c r="D14" s="313"/>
      <c r="E14" s="313"/>
      <c r="F14" s="149"/>
      <c r="G14" s="313" t="s">
        <v>543</v>
      </c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</row>
    <row r="15" spans="1:48" ht="19.5" customHeight="1">
      <c r="A15" s="307" t="s">
        <v>521</v>
      </c>
      <c r="B15" s="307"/>
      <c r="C15" s="307"/>
      <c r="D15" s="307"/>
      <c r="E15" s="307"/>
      <c r="F15" s="307"/>
      <c r="G15" s="307" t="s">
        <v>522</v>
      </c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14"/>
    </row>
    <row r="16" spans="1:48" ht="19.5" customHeight="1">
      <c r="A16" s="309" t="s">
        <v>523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P16" s="326" t="s">
        <v>524</v>
      </c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</row>
    <row r="17" spans="1:48" ht="18" customHeight="1">
      <c r="A17" s="150"/>
      <c r="E17" s="151"/>
      <c r="O17" s="152"/>
      <c r="P17" s="320" t="s">
        <v>525</v>
      </c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</row>
    <row r="18" spans="1:9" ht="13.5" customHeight="1">
      <c r="A18" s="320"/>
      <c r="B18" s="320"/>
      <c r="C18" s="320"/>
      <c r="D18" s="320"/>
      <c r="E18" s="320"/>
      <c r="F18" s="320"/>
      <c r="G18" s="320"/>
      <c r="H18" s="320"/>
      <c r="I18" s="320"/>
    </row>
    <row r="19" spans="1:48" ht="15" customHeight="1">
      <c r="A19" s="306" t="s">
        <v>526</v>
      </c>
      <c r="B19" s="306"/>
      <c r="C19" s="306"/>
      <c r="D19" s="306"/>
      <c r="E19" s="306"/>
      <c r="F19" s="306"/>
      <c r="G19" s="308" t="s">
        <v>611</v>
      </c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</row>
    <row r="20" spans="1:48" ht="13.5" customHeight="1" hidden="1">
      <c r="A20" s="153"/>
      <c r="G20" s="308" t="s">
        <v>527</v>
      </c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</row>
    <row r="21" spans="1:48" ht="13.5" customHeight="1" hidden="1">
      <c r="A21" s="153"/>
      <c r="G21" s="308" t="s">
        <v>528</v>
      </c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</row>
    <row r="22" spans="1:48" ht="13.5" customHeight="1" hidden="1">
      <c r="A22" s="153"/>
      <c r="G22" s="308" t="s">
        <v>529</v>
      </c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</row>
    <row r="23" spans="1:48" ht="13.5" customHeight="1" hidden="1">
      <c r="A23" s="153"/>
      <c r="G23" s="308" t="s">
        <v>530</v>
      </c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</row>
    <row r="24" spans="1:48" ht="13.5" customHeight="1" hidden="1">
      <c r="A24" s="153"/>
      <c r="G24" s="308" t="s">
        <v>531</v>
      </c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</row>
    <row r="25" spans="1:48" ht="13.5" customHeight="1" hidden="1">
      <c r="A25" s="153"/>
      <c r="G25" s="308" t="s">
        <v>532</v>
      </c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</row>
    <row r="26" spans="1:48" ht="13.5" customHeight="1">
      <c r="A26" s="153"/>
      <c r="G26" s="317" t="s">
        <v>617</v>
      </c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</row>
    <row r="27" spans="1:48" ht="13.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50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"/>
      <c r="AS27" s="14"/>
      <c r="AT27" s="149"/>
      <c r="AU27" s="14"/>
      <c r="AV27" s="14"/>
    </row>
    <row r="28" spans="1:48" ht="17.25" customHeight="1">
      <c r="A28" s="309" t="s">
        <v>533</v>
      </c>
      <c r="B28" s="309"/>
      <c r="C28" s="309"/>
      <c r="D28" s="309"/>
      <c r="E28" s="309"/>
      <c r="F28" s="309"/>
      <c r="G28" s="315" t="s">
        <v>534</v>
      </c>
      <c r="H28" s="315"/>
      <c r="I28" s="315"/>
      <c r="J28" s="315"/>
      <c r="K28" s="315"/>
      <c r="L28" s="315"/>
      <c r="M28" s="315"/>
      <c r="N28" s="315"/>
      <c r="O28" s="149"/>
      <c r="P28" s="309" t="s">
        <v>535</v>
      </c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15" t="s">
        <v>536</v>
      </c>
      <c r="AD28" s="315"/>
      <c r="AE28" s="315"/>
      <c r="AF28" s="315"/>
      <c r="AG28" s="315"/>
      <c r="AH28" s="149"/>
      <c r="AI28" s="309" t="s">
        <v>537</v>
      </c>
      <c r="AJ28" s="309"/>
      <c r="AK28" s="309"/>
      <c r="AL28" s="309"/>
      <c r="AM28" s="309"/>
      <c r="AN28" s="309"/>
      <c r="AO28" s="309"/>
      <c r="AP28" s="309"/>
      <c r="AQ28" s="309"/>
      <c r="AR28" s="309"/>
      <c r="AS28" s="315">
        <v>2021</v>
      </c>
      <c r="AT28" s="315"/>
      <c r="AU28" s="315"/>
      <c r="AV28" s="315"/>
    </row>
    <row r="29" spans="1:48" ht="13.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"/>
      <c r="AS29" s="14"/>
      <c r="AT29" s="149"/>
      <c r="AU29" s="14"/>
      <c r="AV29" s="14"/>
    </row>
    <row r="30" spans="1:48" ht="18.75" customHeight="1">
      <c r="A30" s="309" t="s">
        <v>538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16" t="s">
        <v>550</v>
      </c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</row>
    <row r="31" spans="1:48" ht="13.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314" t="s">
        <v>539</v>
      </c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</row>
    <row r="32" ht="7.5" customHeight="1"/>
    <row r="33" spans="1:26" ht="13.5" customHeight="1">
      <c r="A33" s="309" t="s">
        <v>540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10" t="s">
        <v>541</v>
      </c>
      <c r="M33" s="310"/>
      <c r="N33" s="311">
        <v>44158</v>
      </c>
      <c r="O33" s="312"/>
      <c r="P33" s="312"/>
      <c r="Q33" s="312"/>
      <c r="R33" s="312"/>
      <c r="S33" s="310" t="s">
        <v>542</v>
      </c>
      <c r="T33" s="310"/>
      <c r="U33" s="313">
        <v>658</v>
      </c>
      <c r="V33" s="313"/>
      <c r="W33" s="313"/>
      <c r="X33" s="313"/>
      <c r="Y33" s="313"/>
      <c r="Z33" s="313"/>
    </row>
    <row r="35" ht="13.5" customHeight="1">
      <c r="L35" s="213"/>
    </row>
  </sheetData>
  <sheetProtection/>
  <mergeCells count="42">
    <mergeCell ref="A14:E14"/>
    <mergeCell ref="G23:AV23"/>
    <mergeCell ref="G15:AU15"/>
    <mergeCell ref="A16:N16"/>
    <mergeCell ref="P16:AV16"/>
    <mergeCell ref="P17:AV17"/>
    <mergeCell ref="G14:AV14"/>
    <mergeCell ref="G19:AV19"/>
    <mergeCell ref="G20:AV20"/>
    <mergeCell ref="G21:AV21"/>
    <mergeCell ref="G26:AV26"/>
    <mergeCell ref="G28:N28"/>
    <mergeCell ref="P28:AB28"/>
    <mergeCell ref="E1:AI1"/>
    <mergeCell ref="AJ1:AV1"/>
    <mergeCell ref="A2:AV2"/>
    <mergeCell ref="A18:I18"/>
    <mergeCell ref="A9:AV9"/>
    <mergeCell ref="G24:AV24"/>
    <mergeCell ref="A10:AV10"/>
    <mergeCell ref="AC28:AG28"/>
    <mergeCell ref="AI28:AR28"/>
    <mergeCell ref="AS28:AV28"/>
    <mergeCell ref="A30:T30"/>
    <mergeCell ref="U30:AV30"/>
    <mergeCell ref="A28:F28"/>
    <mergeCell ref="A33:K33"/>
    <mergeCell ref="L33:M33"/>
    <mergeCell ref="N33:R33"/>
    <mergeCell ref="S33:T33"/>
    <mergeCell ref="U33:Z33"/>
    <mergeCell ref="U31:AV31"/>
    <mergeCell ref="A3:AV3"/>
    <mergeCell ref="A4:AV4"/>
    <mergeCell ref="AJ5:AV5"/>
    <mergeCell ref="A19:F19"/>
    <mergeCell ref="A15:F15"/>
    <mergeCell ref="G25:AV25"/>
    <mergeCell ref="G22:AV22"/>
    <mergeCell ref="A11:AV11"/>
    <mergeCell ref="A12:AV12"/>
    <mergeCell ref="A13:AV13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91"/>
  <sheetViews>
    <sheetView showGridLines="0" zoomScalePageLayoutView="0" workbookViewId="0" topLeftCell="A4">
      <selection activeCell="AX195" sqref="AX195"/>
    </sheetView>
  </sheetViews>
  <sheetFormatPr defaultColWidth="14.66015625" defaultRowHeight="13.5" customHeight="1"/>
  <cols>
    <col min="1" max="1" width="6.5" style="11" customWidth="1"/>
    <col min="2" max="68" width="3.33203125" style="11" customWidth="1"/>
    <col min="69" max="16384" width="14.66015625" style="11" customWidth="1"/>
  </cols>
  <sheetData>
    <row r="1" s="162" customFormat="1" ht="13.5" customHeight="1">
      <c r="A1" s="162" t="s">
        <v>586</v>
      </c>
    </row>
    <row r="2" spans="1:34" ht="7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spans="1:17" ht="19.5" customHeight="1">
      <c r="A3" s="355" t="s">
        <v>587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53" ht="11.25" customHeight="1">
      <c r="A4" s="342" t="s">
        <v>417</v>
      </c>
      <c r="B4" s="342" t="s">
        <v>418</v>
      </c>
      <c r="C4" s="342"/>
      <c r="D4" s="342"/>
      <c r="E4" s="342"/>
      <c r="F4" s="353" t="s">
        <v>419</v>
      </c>
      <c r="G4" s="342" t="s">
        <v>420</v>
      </c>
      <c r="H4" s="342"/>
      <c r="I4" s="342"/>
      <c r="J4" s="353" t="s">
        <v>421</v>
      </c>
      <c r="K4" s="342" t="s">
        <v>422</v>
      </c>
      <c r="L4" s="342"/>
      <c r="M4" s="342"/>
      <c r="N4" s="127"/>
      <c r="O4" s="342" t="s">
        <v>423</v>
      </c>
      <c r="P4" s="342"/>
      <c r="Q4" s="342"/>
      <c r="R4" s="342"/>
      <c r="S4" s="353" t="s">
        <v>424</v>
      </c>
      <c r="T4" s="342" t="s">
        <v>425</v>
      </c>
      <c r="U4" s="342"/>
      <c r="V4" s="342"/>
      <c r="W4" s="353" t="s">
        <v>426</v>
      </c>
      <c r="X4" s="342" t="s">
        <v>427</v>
      </c>
      <c r="Y4" s="342"/>
      <c r="Z4" s="342"/>
      <c r="AA4" s="353" t="s">
        <v>428</v>
      </c>
      <c r="AB4" s="342" t="s">
        <v>429</v>
      </c>
      <c r="AC4" s="342"/>
      <c r="AD4" s="342"/>
      <c r="AE4" s="342"/>
      <c r="AF4" s="353" t="s">
        <v>430</v>
      </c>
      <c r="AG4" s="342" t="s">
        <v>431</v>
      </c>
      <c r="AH4" s="342"/>
      <c r="AI4" s="342"/>
      <c r="AJ4" s="353" t="s">
        <v>432</v>
      </c>
      <c r="AK4" s="342" t="s">
        <v>433</v>
      </c>
      <c r="AL4" s="342"/>
      <c r="AM4" s="342"/>
      <c r="AN4" s="342"/>
      <c r="AO4" s="342" t="s">
        <v>434</v>
      </c>
      <c r="AP4" s="342"/>
      <c r="AQ4" s="342"/>
      <c r="AR4" s="342"/>
      <c r="AS4" s="353" t="s">
        <v>435</v>
      </c>
      <c r="AT4" s="342" t="s">
        <v>436</v>
      </c>
      <c r="AU4" s="342"/>
      <c r="AV4" s="342"/>
      <c r="AW4" s="353" t="s">
        <v>437</v>
      </c>
      <c r="AX4" s="342" t="s">
        <v>438</v>
      </c>
      <c r="AY4" s="342"/>
      <c r="AZ4" s="342"/>
      <c r="BA4" s="342"/>
    </row>
    <row r="5" spans="1:53" ht="60.75" customHeight="1">
      <c r="A5" s="342"/>
      <c r="B5" s="93" t="s">
        <v>439</v>
      </c>
      <c r="C5" s="93" t="s">
        <v>440</v>
      </c>
      <c r="D5" s="93" t="s">
        <v>441</v>
      </c>
      <c r="E5" s="93" t="s">
        <v>442</v>
      </c>
      <c r="F5" s="354"/>
      <c r="G5" s="93" t="s">
        <v>443</v>
      </c>
      <c r="H5" s="93" t="s">
        <v>444</v>
      </c>
      <c r="I5" s="93" t="s">
        <v>445</v>
      </c>
      <c r="J5" s="354"/>
      <c r="K5" s="93" t="s">
        <v>446</v>
      </c>
      <c r="L5" s="93" t="s">
        <v>447</v>
      </c>
      <c r="M5" s="93" t="s">
        <v>448</v>
      </c>
      <c r="N5" s="93" t="s">
        <v>449</v>
      </c>
      <c r="O5" s="93" t="s">
        <v>439</v>
      </c>
      <c r="P5" s="93" t="s">
        <v>440</v>
      </c>
      <c r="Q5" s="93" t="s">
        <v>441</v>
      </c>
      <c r="R5" s="93" t="s">
        <v>442</v>
      </c>
      <c r="S5" s="354"/>
      <c r="T5" s="93" t="s">
        <v>450</v>
      </c>
      <c r="U5" s="93" t="s">
        <v>451</v>
      </c>
      <c r="V5" s="93" t="s">
        <v>452</v>
      </c>
      <c r="W5" s="354"/>
      <c r="X5" s="93" t="s">
        <v>453</v>
      </c>
      <c r="Y5" s="93" t="s">
        <v>454</v>
      </c>
      <c r="Z5" s="93" t="s">
        <v>455</v>
      </c>
      <c r="AA5" s="354"/>
      <c r="AB5" s="93" t="s">
        <v>453</v>
      </c>
      <c r="AC5" s="93" t="s">
        <v>454</v>
      </c>
      <c r="AD5" s="93" t="s">
        <v>455</v>
      </c>
      <c r="AE5" s="93" t="s">
        <v>456</v>
      </c>
      <c r="AF5" s="354"/>
      <c r="AG5" s="93" t="s">
        <v>443</v>
      </c>
      <c r="AH5" s="93" t="s">
        <v>444</v>
      </c>
      <c r="AI5" s="93" t="s">
        <v>445</v>
      </c>
      <c r="AJ5" s="354"/>
      <c r="AK5" s="93" t="s">
        <v>457</v>
      </c>
      <c r="AL5" s="93" t="s">
        <v>458</v>
      </c>
      <c r="AM5" s="93" t="s">
        <v>459</v>
      </c>
      <c r="AN5" s="93" t="s">
        <v>460</v>
      </c>
      <c r="AO5" s="93" t="s">
        <v>439</v>
      </c>
      <c r="AP5" s="93" t="s">
        <v>440</v>
      </c>
      <c r="AQ5" s="93" t="s">
        <v>441</v>
      </c>
      <c r="AR5" s="93" t="s">
        <v>442</v>
      </c>
      <c r="AS5" s="354"/>
      <c r="AT5" s="93" t="s">
        <v>443</v>
      </c>
      <c r="AU5" s="93" t="s">
        <v>444</v>
      </c>
      <c r="AV5" s="93" t="s">
        <v>445</v>
      </c>
      <c r="AW5" s="354"/>
      <c r="AX5" s="93" t="s">
        <v>446</v>
      </c>
      <c r="AY5" s="93" t="s">
        <v>447</v>
      </c>
      <c r="AZ5" s="93" t="s">
        <v>448</v>
      </c>
      <c r="BA5" s="139" t="s">
        <v>461</v>
      </c>
    </row>
    <row r="6" spans="1:53" ht="9.75" customHeight="1">
      <c r="A6" s="342"/>
      <c r="B6" s="113" t="s">
        <v>9</v>
      </c>
      <c r="C6" s="113" t="s">
        <v>12</v>
      </c>
      <c r="D6" s="113" t="s">
        <v>16</v>
      </c>
      <c r="E6" s="113" t="s">
        <v>24</v>
      </c>
      <c r="F6" s="113" t="s">
        <v>27</v>
      </c>
      <c r="G6" s="113" t="s">
        <v>30</v>
      </c>
      <c r="H6" s="113" t="s">
        <v>33</v>
      </c>
      <c r="I6" s="113" t="s">
        <v>36</v>
      </c>
      <c r="J6" s="113" t="s">
        <v>41</v>
      </c>
      <c r="K6" s="113" t="s">
        <v>44</v>
      </c>
      <c r="L6" s="113" t="s">
        <v>47</v>
      </c>
      <c r="M6" s="113" t="s">
        <v>50</v>
      </c>
      <c r="N6" s="113" t="s">
        <v>55</v>
      </c>
      <c r="O6" s="113" t="s">
        <v>61</v>
      </c>
      <c r="P6" s="113" t="s">
        <v>64</v>
      </c>
      <c r="Q6" s="113" t="s">
        <v>66</v>
      </c>
      <c r="R6" s="113" t="s">
        <v>68</v>
      </c>
      <c r="S6" s="113" t="s">
        <v>70</v>
      </c>
      <c r="T6" s="113" t="s">
        <v>73</v>
      </c>
      <c r="U6" s="113" t="s">
        <v>78</v>
      </c>
      <c r="V6" s="113" t="s">
        <v>80</v>
      </c>
      <c r="W6" s="113" t="s">
        <v>83</v>
      </c>
      <c r="X6" s="113" t="s">
        <v>88</v>
      </c>
      <c r="Y6" s="113" t="s">
        <v>91</v>
      </c>
      <c r="Z6" s="113" t="s">
        <v>94</v>
      </c>
      <c r="AA6" s="113" t="s">
        <v>97</v>
      </c>
      <c r="AB6" s="113" t="s">
        <v>100</v>
      </c>
      <c r="AC6" s="113" t="s">
        <v>103</v>
      </c>
      <c r="AD6" s="113" t="s">
        <v>106</v>
      </c>
      <c r="AE6" s="113" t="s">
        <v>109</v>
      </c>
      <c r="AF6" s="113" t="s">
        <v>116</v>
      </c>
      <c r="AG6" s="113" t="s">
        <v>120</v>
      </c>
      <c r="AH6" s="113" t="s">
        <v>123</v>
      </c>
      <c r="AI6" s="113" t="s">
        <v>126</v>
      </c>
      <c r="AJ6" s="113" t="s">
        <v>129</v>
      </c>
      <c r="AK6" s="113" t="s">
        <v>134</v>
      </c>
      <c r="AL6" s="113" t="s">
        <v>138</v>
      </c>
      <c r="AM6" s="113" t="s">
        <v>141</v>
      </c>
      <c r="AN6" s="113" t="s">
        <v>143</v>
      </c>
      <c r="AO6" s="113" t="s">
        <v>147</v>
      </c>
      <c r="AP6" s="113" t="s">
        <v>151</v>
      </c>
      <c r="AQ6" s="113" t="s">
        <v>154</v>
      </c>
      <c r="AR6" s="113" t="s">
        <v>156</v>
      </c>
      <c r="AS6" s="113" t="s">
        <v>57</v>
      </c>
      <c r="AT6" s="113" t="s">
        <v>163</v>
      </c>
      <c r="AU6" s="113" t="s">
        <v>167</v>
      </c>
      <c r="AV6" s="113" t="s">
        <v>171</v>
      </c>
      <c r="AW6" s="113" t="s">
        <v>173</v>
      </c>
      <c r="AX6" s="113" t="s">
        <v>177</v>
      </c>
      <c r="AY6" s="113" t="s">
        <v>181</v>
      </c>
      <c r="AZ6" s="113" t="s">
        <v>184</v>
      </c>
      <c r="BA6" s="140" t="s">
        <v>187</v>
      </c>
    </row>
    <row r="7" spans="1:53" ht="2.25" customHeight="1" thickBot="1">
      <c r="A7" s="11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</row>
    <row r="8" spans="1:53" ht="10.5" customHeight="1" thickBot="1">
      <c r="A8" s="347" t="s">
        <v>462</v>
      </c>
      <c r="B8" s="352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 t="s">
        <v>463</v>
      </c>
      <c r="T8" s="350" t="s">
        <v>463</v>
      </c>
      <c r="U8" s="352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 t="s">
        <v>464</v>
      </c>
      <c r="AR8" s="350" t="s">
        <v>464</v>
      </c>
      <c r="AS8" s="350" t="s">
        <v>463</v>
      </c>
      <c r="AT8" s="350" t="s">
        <v>463</v>
      </c>
      <c r="AU8" s="350" t="s">
        <v>463</v>
      </c>
      <c r="AV8" s="350" t="s">
        <v>463</v>
      </c>
      <c r="AW8" s="350" t="s">
        <v>463</v>
      </c>
      <c r="AX8" s="350" t="s">
        <v>463</v>
      </c>
      <c r="AY8" s="350" t="s">
        <v>463</v>
      </c>
      <c r="AZ8" s="350" t="s">
        <v>463</v>
      </c>
      <c r="BA8" s="350" t="s">
        <v>463</v>
      </c>
    </row>
    <row r="9" spans="1:53" ht="10.5" customHeight="1" thickBot="1">
      <c r="A9" s="347"/>
      <c r="B9" s="352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2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</row>
    <row r="10" spans="1:2" ht="2.25" customHeight="1">
      <c r="A10" s="113"/>
      <c r="B10" s="138"/>
    </row>
    <row r="11" spans="1:55" ht="10.5" customHeight="1" hidden="1" thickBot="1">
      <c r="A11" s="347" t="s">
        <v>462</v>
      </c>
      <c r="B11" s="352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 t="s">
        <v>463</v>
      </c>
      <c r="T11" s="350" t="s">
        <v>463</v>
      </c>
      <c r="U11" s="352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 t="s">
        <v>464</v>
      </c>
      <c r="AR11" s="350" t="s">
        <v>464</v>
      </c>
      <c r="AS11" s="350" t="s">
        <v>463</v>
      </c>
      <c r="AT11" s="350" t="s">
        <v>463</v>
      </c>
      <c r="AU11" s="350" t="s">
        <v>463</v>
      </c>
      <c r="AV11" s="350" t="s">
        <v>463</v>
      </c>
      <c r="AW11" s="350" t="s">
        <v>463</v>
      </c>
      <c r="AX11" s="350" t="s">
        <v>463</v>
      </c>
      <c r="AY11" s="350" t="s">
        <v>463</v>
      </c>
      <c r="AZ11" s="350" t="s">
        <v>463</v>
      </c>
      <c r="BA11" s="350" t="s">
        <v>463</v>
      </c>
      <c r="BB11" s="141"/>
      <c r="BC11" s="138"/>
    </row>
    <row r="12" spans="1:53" ht="10.5" customHeight="1" hidden="1" thickBot="1">
      <c r="A12" s="347"/>
      <c r="B12" s="352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2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</row>
    <row r="13" spans="1:53" ht="2.25" customHeight="1" thickBot="1">
      <c r="A13" s="113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</row>
    <row r="14" spans="1:64" ht="10.5" customHeight="1" thickBot="1">
      <c r="A14" s="347" t="s">
        <v>465</v>
      </c>
      <c r="B14" s="352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 t="s">
        <v>463</v>
      </c>
      <c r="T14" s="350" t="s">
        <v>463</v>
      </c>
      <c r="U14" s="352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 t="s">
        <v>6</v>
      </c>
      <c r="AM14" s="350" t="s">
        <v>6</v>
      </c>
      <c r="AN14" s="350"/>
      <c r="AO14" s="350"/>
      <c r="AP14" s="350"/>
      <c r="AQ14" s="350"/>
      <c r="AR14" s="350" t="s">
        <v>464</v>
      </c>
      <c r="AS14" s="350" t="s">
        <v>463</v>
      </c>
      <c r="AT14" s="350" t="s">
        <v>463</v>
      </c>
      <c r="AU14" s="350" t="s">
        <v>463</v>
      </c>
      <c r="AV14" s="350" t="s">
        <v>463</v>
      </c>
      <c r="AW14" s="350" t="s">
        <v>463</v>
      </c>
      <c r="AX14" s="350" t="s">
        <v>463</v>
      </c>
      <c r="AY14" s="350" t="s">
        <v>463</v>
      </c>
      <c r="AZ14" s="350" t="s">
        <v>463</v>
      </c>
      <c r="BA14" s="350" t="s">
        <v>463</v>
      </c>
      <c r="BB14" s="141"/>
      <c r="BC14" s="138"/>
      <c r="BD14" s="141"/>
      <c r="BE14" s="141"/>
      <c r="BF14" s="138"/>
      <c r="BG14" s="141"/>
      <c r="BH14" s="141"/>
      <c r="BI14" s="138"/>
      <c r="BJ14" s="141"/>
      <c r="BK14" s="141"/>
      <c r="BL14" s="138"/>
    </row>
    <row r="15" spans="1:64" ht="10.5" customHeight="1" thickBot="1">
      <c r="A15" s="347"/>
      <c r="B15" s="352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2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141"/>
      <c r="BC15" s="138"/>
      <c r="BD15" s="141"/>
      <c r="BE15" s="141"/>
      <c r="BF15" s="138"/>
      <c r="BG15" s="141"/>
      <c r="BH15" s="141"/>
      <c r="BI15" s="138"/>
      <c r="BJ15" s="141"/>
      <c r="BK15" s="141"/>
      <c r="BL15" s="138"/>
    </row>
    <row r="16" spans="1:64" ht="2.25" customHeight="1" thickBot="1">
      <c r="A16" s="113"/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141"/>
      <c r="BC16" s="138"/>
      <c r="BD16" s="141"/>
      <c r="BE16" s="141"/>
      <c r="BF16" s="138"/>
      <c r="BG16" s="141"/>
      <c r="BH16" s="141"/>
      <c r="BI16" s="138"/>
      <c r="BJ16" s="141"/>
      <c r="BK16" s="141"/>
      <c r="BL16" s="138"/>
    </row>
    <row r="17" spans="1:64" ht="10.5" customHeight="1" thickBot="1">
      <c r="A17" s="347" t="s">
        <v>466</v>
      </c>
      <c r="B17" s="352"/>
      <c r="C17" s="350"/>
      <c r="D17" s="350"/>
      <c r="E17" s="350"/>
      <c r="F17" s="350"/>
      <c r="G17" s="350"/>
      <c r="H17" s="350" t="s">
        <v>6</v>
      </c>
      <c r="I17" s="350" t="s">
        <v>6</v>
      </c>
      <c r="J17" s="350" t="s">
        <v>6</v>
      </c>
      <c r="K17" s="350"/>
      <c r="L17" s="350"/>
      <c r="M17" s="350"/>
      <c r="N17" s="350" t="s">
        <v>36</v>
      </c>
      <c r="O17" s="350" t="s">
        <v>36</v>
      </c>
      <c r="P17" s="350" t="s">
        <v>36</v>
      </c>
      <c r="Q17" s="350" t="s">
        <v>36</v>
      </c>
      <c r="R17" s="350" t="s">
        <v>464</v>
      </c>
      <c r="S17" s="350" t="s">
        <v>463</v>
      </c>
      <c r="T17" s="350" t="s">
        <v>463</v>
      </c>
      <c r="U17" s="352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 t="s">
        <v>6</v>
      </c>
      <c r="AL17" s="350" t="s">
        <v>6</v>
      </c>
      <c r="AM17" s="350"/>
      <c r="AN17" s="350"/>
      <c r="AO17" s="350"/>
      <c r="AP17" s="350"/>
      <c r="AQ17" s="350"/>
      <c r="AR17" s="350"/>
      <c r="AS17" s="350" t="s">
        <v>464</v>
      </c>
      <c r="AT17" s="350" t="s">
        <v>463</v>
      </c>
      <c r="AU17" s="350" t="s">
        <v>463</v>
      </c>
      <c r="AV17" s="350" t="s">
        <v>463</v>
      </c>
      <c r="AW17" s="350" t="s">
        <v>463</v>
      </c>
      <c r="AX17" s="350" t="s">
        <v>463</v>
      </c>
      <c r="AY17" s="350" t="s">
        <v>463</v>
      </c>
      <c r="AZ17" s="350" t="s">
        <v>463</v>
      </c>
      <c r="BA17" s="350" t="s">
        <v>463</v>
      </c>
      <c r="BB17" s="141"/>
      <c r="BC17" s="138"/>
      <c r="BD17" s="141"/>
      <c r="BE17" s="141"/>
      <c r="BF17" s="138"/>
      <c r="BG17" s="141"/>
      <c r="BH17" s="141"/>
      <c r="BI17" s="138"/>
      <c r="BJ17" s="141"/>
      <c r="BK17" s="141"/>
      <c r="BL17" s="138"/>
    </row>
    <row r="18" spans="1:64" ht="10.5" customHeight="1" thickBot="1">
      <c r="A18" s="347"/>
      <c r="B18" s="352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2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141"/>
      <c r="BC18" s="138"/>
      <c r="BD18" s="141"/>
      <c r="BE18" s="141"/>
      <c r="BF18" s="138"/>
      <c r="BG18" s="141"/>
      <c r="BH18" s="141"/>
      <c r="BI18" s="138"/>
      <c r="BJ18" s="141"/>
      <c r="BK18" s="141"/>
      <c r="BL18" s="138"/>
    </row>
    <row r="19" spans="1:64" ht="2.25" customHeight="1" thickBot="1">
      <c r="A19" s="113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141"/>
      <c r="BC19" s="138"/>
      <c r="BD19" s="141"/>
      <c r="BE19" s="141"/>
      <c r="BF19" s="138"/>
      <c r="BG19" s="141"/>
      <c r="BH19" s="141"/>
      <c r="BI19" s="138"/>
      <c r="BJ19" s="141"/>
      <c r="BK19" s="141"/>
      <c r="BL19" s="138"/>
    </row>
    <row r="20" spans="1:64" ht="10.5" customHeight="1" thickBot="1">
      <c r="A20" s="347" t="s">
        <v>467</v>
      </c>
      <c r="B20" s="352"/>
      <c r="C20" s="350"/>
      <c r="D20" s="350"/>
      <c r="E20" s="350"/>
      <c r="F20" s="350"/>
      <c r="G20" s="350"/>
      <c r="H20" s="350"/>
      <c r="I20" s="350"/>
      <c r="J20" s="350" t="s">
        <v>6</v>
      </c>
      <c r="K20" s="350" t="s">
        <v>6</v>
      </c>
      <c r="L20" s="350" t="s">
        <v>6</v>
      </c>
      <c r="M20" s="350"/>
      <c r="N20" s="350" t="s">
        <v>36</v>
      </c>
      <c r="O20" s="350" t="s">
        <v>36</v>
      </c>
      <c r="P20" s="350" t="s">
        <v>36</v>
      </c>
      <c r="Q20" s="350"/>
      <c r="R20" s="350" t="s">
        <v>464</v>
      </c>
      <c r="S20" s="350" t="s">
        <v>463</v>
      </c>
      <c r="T20" s="350" t="s">
        <v>463</v>
      </c>
      <c r="U20" s="352"/>
      <c r="V20" s="350"/>
      <c r="W20" s="350"/>
      <c r="X20" s="350"/>
      <c r="Y20" s="350"/>
      <c r="Z20" s="350"/>
      <c r="AA20" s="350"/>
      <c r="AB20" s="350" t="s">
        <v>6</v>
      </c>
      <c r="AC20" s="350"/>
      <c r="AD20" s="350" t="s">
        <v>36</v>
      </c>
      <c r="AE20" s="350" t="s">
        <v>36</v>
      </c>
      <c r="AF20" s="350" t="s">
        <v>36</v>
      </c>
      <c r="AG20" s="350"/>
      <c r="AH20" s="350" t="s">
        <v>464</v>
      </c>
      <c r="AI20" s="350" t="s">
        <v>468</v>
      </c>
      <c r="AJ20" s="350" t="s">
        <v>468</v>
      </c>
      <c r="AK20" s="350" t="s">
        <v>468</v>
      </c>
      <c r="AL20" s="350" t="s">
        <v>468</v>
      </c>
      <c r="AM20" s="351" t="s">
        <v>469</v>
      </c>
      <c r="AN20" s="351" t="s">
        <v>469</v>
      </c>
      <c r="AO20" s="351" t="s">
        <v>469</v>
      </c>
      <c r="AP20" s="351" t="s">
        <v>469</v>
      </c>
      <c r="AQ20" s="350" t="s">
        <v>466</v>
      </c>
      <c r="AR20" s="350" t="s">
        <v>466</v>
      </c>
      <c r="AS20" s="350" t="s">
        <v>463</v>
      </c>
      <c r="AT20" s="350" t="s">
        <v>463</v>
      </c>
      <c r="AU20" s="350" t="s">
        <v>463</v>
      </c>
      <c r="AV20" s="350" t="s">
        <v>463</v>
      </c>
      <c r="AW20" s="350" t="s">
        <v>463</v>
      </c>
      <c r="AX20" s="350" t="s">
        <v>463</v>
      </c>
      <c r="AY20" s="350" t="s">
        <v>463</v>
      </c>
      <c r="AZ20" s="350" t="s">
        <v>463</v>
      </c>
      <c r="BA20" s="350" t="s">
        <v>463</v>
      </c>
      <c r="BB20" s="141"/>
      <c r="BC20" s="138"/>
      <c r="BD20" s="141"/>
      <c r="BE20" s="141"/>
      <c r="BF20" s="138"/>
      <c r="BG20" s="141"/>
      <c r="BH20" s="141"/>
      <c r="BI20" s="138"/>
      <c r="BJ20" s="141"/>
      <c r="BK20" s="141"/>
      <c r="BL20" s="138"/>
    </row>
    <row r="21" spans="1:64" ht="10.5" customHeight="1" thickBot="1">
      <c r="A21" s="347"/>
      <c r="B21" s="352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2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1"/>
      <c r="AN21" s="351"/>
      <c r="AO21" s="351"/>
      <c r="AP21" s="351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141"/>
      <c r="BC21" s="138"/>
      <c r="BD21" s="141"/>
      <c r="BE21" s="141"/>
      <c r="BF21" s="138"/>
      <c r="BG21" s="141"/>
      <c r="BH21" s="141"/>
      <c r="BI21" s="138"/>
      <c r="BJ21" s="141"/>
      <c r="BK21" s="141"/>
      <c r="BL21" s="138"/>
    </row>
    <row r="22" spans="1:64" ht="13.5" customHeight="1" hidden="1">
      <c r="A22" s="113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141"/>
      <c r="BC22" s="138"/>
      <c r="BD22" s="141"/>
      <c r="BE22" s="141"/>
      <c r="BF22" s="138"/>
      <c r="BG22" s="141"/>
      <c r="BH22" s="141"/>
      <c r="BI22" s="138"/>
      <c r="BJ22" s="141"/>
      <c r="BK22" s="141"/>
      <c r="BL22" s="138"/>
    </row>
    <row r="23" spans="1:64" ht="13.5" customHeight="1" hidden="1">
      <c r="A23" s="347" t="s">
        <v>470</v>
      </c>
      <c r="B23" s="350" t="s">
        <v>217</v>
      </c>
      <c r="C23" s="350" t="s">
        <v>217</v>
      </c>
      <c r="D23" s="350" t="s">
        <v>217</v>
      </c>
      <c r="E23" s="350" t="s">
        <v>217</v>
      </c>
      <c r="F23" s="350" t="s">
        <v>217</v>
      </c>
      <c r="G23" s="350" t="s">
        <v>217</v>
      </c>
      <c r="H23" s="350" t="s">
        <v>217</v>
      </c>
      <c r="I23" s="350" t="s">
        <v>217</v>
      </c>
      <c r="J23" s="350" t="s">
        <v>217</v>
      </c>
      <c r="K23" s="350" t="s">
        <v>217</v>
      </c>
      <c r="L23" s="350" t="s">
        <v>217</v>
      </c>
      <c r="M23" s="350" t="s">
        <v>217</v>
      </c>
      <c r="N23" s="350" t="s">
        <v>217</v>
      </c>
      <c r="O23" s="350" t="s">
        <v>217</v>
      </c>
      <c r="P23" s="350" t="s">
        <v>217</v>
      </c>
      <c r="Q23" s="350" t="s">
        <v>217</v>
      </c>
      <c r="R23" s="350" t="s">
        <v>217</v>
      </c>
      <c r="S23" s="350" t="s">
        <v>217</v>
      </c>
      <c r="T23" s="350" t="s">
        <v>217</v>
      </c>
      <c r="U23" s="350" t="s">
        <v>217</v>
      </c>
      <c r="V23" s="350" t="s">
        <v>217</v>
      </c>
      <c r="W23" s="350" t="s">
        <v>217</v>
      </c>
      <c r="X23" s="350" t="s">
        <v>217</v>
      </c>
      <c r="Y23" s="350" t="s">
        <v>217</v>
      </c>
      <c r="Z23" s="350" t="s">
        <v>217</v>
      </c>
      <c r="AA23" s="350" t="s">
        <v>217</v>
      </c>
      <c r="AB23" s="350" t="s">
        <v>217</v>
      </c>
      <c r="AC23" s="350" t="s">
        <v>217</v>
      </c>
      <c r="AD23" s="350" t="s">
        <v>217</v>
      </c>
      <c r="AE23" s="350" t="s">
        <v>217</v>
      </c>
      <c r="AF23" s="350" t="s">
        <v>217</v>
      </c>
      <c r="AG23" s="350" t="s">
        <v>217</v>
      </c>
      <c r="AH23" s="350" t="s">
        <v>217</v>
      </c>
      <c r="AI23" s="350" t="s">
        <v>217</v>
      </c>
      <c r="AJ23" s="350" t="s">
        <v>217</v>
      </c>
      <c r="AK23" s="350" t="s">
        <v>217</v>
      </c>
      <c r="AL23" s="350" t="s">
        <v>217</v>
      </c>
      <c r="AM23" s="350" t="s">
        <v>217</v>
      </c>
      <c r="AN23" s="350" t="s">
        <v>217</v>
      </c>
      <c r="AO23" s="350" t="s">
        <v>217</v>
      </c>
      <c r="AP23" s="350" t="s">
        <v>217</v>
      </c>
      <c r="AQ23" s="350" t="s">
        <v>217</v>
      </c>
      <c r="AR23" s="350" t="s">
        <v>217</v>
      </c>
      <c r="AS23" s="350" t="s">
        <v>217</v>
      </c>
      <c r="AT23" s="350" t="s">
        <v>217</v>
      </c>
      <c r="AU23" s="350" t="s">
        <v>217</v>
      </c>
      <c r="AV23" s="350" t="s">
        <v>217</v>
      </c>
      <c r="AW23" s="350" t="s">
        <v>217</v>
      </c>
      <c r="AX23" s="350" t="s">
        <v>217</v>
      </c>
      <c r="AY23" s="350" t="s">
        <v>217</v>
      </c>
      <c r="AZ23" s="350" t="s">
        <v>217</v>
      </c>
      <c r="BA23" s="350" t="s">
        <v>217</v>
      </c>
      <c r="BB23" s="141"/>
      <c r="BC23" s="138"/>
      <c r="BD23" s="141"/>
      <c r="BE23" s="141"/>
      <c r="BF23" s="138"/>
      <c r="BG23" s="141"/>
      <c r="BH23" s="141"/>
      <c r="BI23" s="138"/>
      <c r="BJ23" s="141"/>
      <c r="BK23" s="141"/>
      <c r="BL23" s="138"/>
    </row>
    <row r="24" spans="1:64" ht="13.5" customHeight="1" hidden="1">
      <c r="A24" s="347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141"/>
      <c r="BC24" s="138"/>
      <c r="BD24" s="141"/>
      <c r="BE24" s="141"/>
      <c r="BF24" s="138"/>
      <c r="BG24" s="141"/>
      <c r="BH24" s="141"/>
      <c r="BI24" s="138"/>
      <c r="BJ24" s="141"/>
      <c r="BK24" s="141"/>
      <c r="BL24" s="138"/>
    </row>
    <row r="25" spans="2:64" ht="13.5" customHeight="1" hidden="1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41"/>
      <c r="BC25" s="138"/>
      <c r="BD25" s="141"/>
      <c r="BE25" s="141"/>
      <c r="BF25" s="138"/>
      <c r="BG25" s="141"/>
      <c r="BH25" s="141"/>
      <c r="BI25" s="138"/>
      <c r="BJ25" s="141"/>
      <c r="BK25" s="141"/>
      <c r="BL25" s="138"/>
    </row>
    <row r="26" spans="1:64" ht="13.5" customHeight="1" hidden="1">
      <c r="A26" s="347" t="s">
        <v>471</v>
      </c>
      <c r="B26" s="350" t="s">
        <v>217</v>
      </c>
      <c r="C26" s="350" t="s">
        <v>217</v>
      </c>
      <c r="D26" s="350" t="s">
        <v>217</v>
      </c>
      <c r="E26" s="350" t="s">
        <v>217</v>
      </c>
      <c r="F26" s="350" t="s">
        <v>217</v>
      </c>
      <c r="G26" s="350" t="s">
        <v>217</v>
      </c>
      <c r="H26" s="350" t="s">
        <v>217</v>
      </c>
      <c r="I26" s="350" t="s">
        <v>217</v>
      </c>
      <c r="J26" s="350" t="s">
        <v>217</v>
      </c>
      <c r="K26" s="350" t="s">
        <v>217</v>
      </c>
      <c r="L26" s="350" t="s">
        <v>217</v>
      </c>
      <c r="M26" s="350" t="s">
        <v>217</v>
      </c>
      <c r="N26" s="350" t="s">
        <v>217</v>
      </c>
      <c r="O26" s="350" t="s">
        <v>217</v>
      </c>
      <c r="P26" s="350" t="s">
        <v>217</v>
      </c>
      <c r="Q26" s="350" t="s">
        <v>217</v>
      </c>
      <c r="R26" s="350" t="s">
        <v>217</v>
      </c>
      <c r="S26" s="350" t="s">
        <v>217</v>
      </c>
      <c r="T26" s="350" t="s">
        <v>217</v>
      </c>
      <c r="U26" s="350" t="s">
        <v>217</v>
      </c>
      <c r="V26" s="350" t="s">
        <v>217</v>
      </c>
      <c r="W26" s="350" t="s">
        <v>217</v>
      </c>
      <c r="X26" s="350" t="s">
        <v>217</v>
      </c>
      <c r="Y26" s="350" t="s">
        <v>217</v>
      </c>
      <c r="Z26" s="350" t="s">
        <v>217</v>
      </c>
      <c r="AA26" s="350" t="s">
        <v>217</v>
      </c>
      <c r="AB26" s="350" t="s">
        <v>217</v>
      </c>
      <c r="AC26" s="350" t="s">
        <v>217</v>
      </c>
      <c r="AD26" s="350" t="s">
        <v>217</v>
      </c>
      <c r="AE26" s="350" t="s">
        <v>217</v>
      </c>
      <c r="AF26" s="350" t="s">
        <v>217</v>
      </c>
      <c r="AG26" s="350" t="s">
        <v>217</v>
      </c>
      <c r="AH26" s="350" t="s">
        <v>217</v>
      </c>
      <c r="AI26" s="350" t="s">
        <v>217</v>
      </c>
      <c r="AJ26" s="350" t="s">
        <v>217</v>
      </c>
      <c r="AK26" s="350" t="s">
        <v>217</v>
      </c>
      <c r="AL26" s="350" t="s">
        <v>217</v>
      </c>
      <c r="AM26" s="350" t="s">
        <v>217</v>
      </c>
      <c r="AN26" s="350" t="s">
        <v>217</v>
      </c>
      <c r="AO26" s="350" t="s">
        <v>217</v>
      </c>
      <c r="AP26" s="350" t="s">
        <v>217</v>
      </c>
      <c r="AQ26" s="350" t="s">
        <v>217</v>
      </c>
      <c r="AR26" s="350" t="s">
        <v>217</v>
      </c>
      <c r="AS26" s="350" t="s">
        <v>217</v>
      </c>
      <c r="AT26" s="350" t="s">
        <v>217</v>
      </c>
      <c r="AU26" s="350" t="s">
        <v>217</v>
      </c>
      <c r="AV26" s="350" t="s">
        <v>217</v>
      </c>
      <c r="AW26" s="350" t="s">
        <v>217</v>
      </c>
      <c r="AX26" s="350" t="s">
        <v>217</v>
      </c>
      <c r="AY26" s="350" t="s">
        <v>217</v>
      </c>
      <c r="AZ26" s="350" t="s">
        <v>217</v>
      </c>
      <c r="BA26" s="350" t="s">
        <v>217</v>
      </c>
      <c r="BB26" s="141"/>
      <c r="BC26" s="138"/>
      <c r="BD26" s="141"/>
      <c r="BE26" s="141"/>
      <c r="BF26" s="138"/>
      <c r="BG26" s="141"/>
      <c r="BH26" s="141"/>
      <c r="BI26" s="138"/>
      <c r="BJ26" s="141"/>
      <c r="BK26" s="141"/>
      <c r="BL26" s="138"/>
    </row>
    <row r="27" spans="1:64" ht="13.5" customHeight="1" hidden="1">
      <c r="A27" s="347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141"/>
      <c r="BC27" s="138"/>
      <c r="BD27" s="141"/>
      <c r="BE27" s="141"/>
      <c r="BF27" s="138"/>
      <c r="BG27" s="141"/>
      <c r="BH27" s="141"/>
      <c r="BI27" s="138"/>
      <c r="BJ27" s="141"/>
      <c r="BK27" s="141"/>
      <c r="BL27" s="138"/>
    </row>
    <row r="28" spans="1:64" ht="13.5" customHeight="1" hidden="1">
      <c r="A28" s="113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41"/>
      <c r="BC28" s="138"/>
      <c r="BD28" s="141"/>
      <c r="BE28" s="141"/>
      <c r="BF28" s="138"/>
      <c r="BG28" s="141"/>
      <c r="BH28" s="141"/>
      <c r="BI28" s="138"/>
      <c r="BJ28" s="141"/>
      <c r="BK28" s="141"/>
      <c r="BL28" s="138"/>
    </row>
    <row r="29" spans="1:64" ht="13.5" customHeight="1" hidden="1">
      <c r="A29" s="347" t="s">
        <v>472</v>
      </c>
      <c r="B29" s="350" t="s">
        <v>217</v>
      </c>
      <c r="C29" s="350" t="s">
        <v>217</v>
      </c>
      <c r="D29" s="350" t="s">
        <v>217</v>
      </c>
      <c r="E29" s="350" t="s">
        <v>217</v>
      </c>
      <c r="F29" s="350" t="s">
        <v>217</v>
      </c>
      <c r="G29" s="350" t="s">
        <v>217</v>
      </c>
      <c r="H29" s="350" t="s">
        <v>217</v>
      </c>
      <c r="I29" s="350" t="s">
        <v>217</v>
      </c>
      <c r="J29" s="350" t="s">
        <v>217</v>
      </c>
      <c r="K29" s="350" t="s">
        <v>217</v>
      </c>
      <c r="L29" s="350" t="s">
        <v>217</v>
      </c>
      <c r="M29" s="350" t="s">
        <v>217</v>
      </c>
      <c r="N29" s="350" t="s">
        <v>217</v>
      </c>
      <c r="O29" s="350" t="s">
        <v>217</v>
      </c>
      <c r="P29" s="350" t="s">
        <v>217</v>
      </c>
      <c r="Q29" s="350" t="s">
        <v>217</v>
      </c>
      <c r="R29" s="350" t="s">
        <v>217</v>
      </c>
      <c r="S29" s="350" t="s">
        <v>217</v>
      </c>
      <c r="T29" s="350" t="s">
        <v>217</v>
      </c>
      <c r="U29" s="350" t="s">
        <v>217</v>
      </c>
      <c r="V29" s="350" t="s">
        <v>217</v>
      </c>
      <c r="W29" s="350" t="s">
        <v>217</v>
      </c>
      <c r="X29" s="350" t="s">
        <v>217</v>
      </c>
      <c r="Y29" s="350" t="s">
        <v>217</v>
      </c>
      <c r="Z29" s="350" t="s">
        <v>217</v>
      </c>
      <c r="AA29" s="350" t="s">
        <v>217</v>
      </c>
      <c r="AB29" s="350" t="s">
        <v>217</v>
      </c>
      <c r="AC29" s="350" t="s">
        <v>217</v>
      </c>
      <c r="AD29" s="350" t="s">
        <v>217</v>
      </c>
      <c r="AE29" s="350" t="s">
        <v>217</v>
      </c>
      <c r="AF29" s="350" t="s">
        <v>217</v>
      </c>
      <c r="AG29" s="350" t="s">
        <v>217</v>
      </c>
      <c r="AH29" s="350" t="s">
        <v>217</v>
      </c>
      <c r="AI29" s="350" t="s">
        <v>217</v>
      </c>
      <c r="AJ29" s="350" t="s">
        <v>217</v>
      </c>
      <c r="AK29" s="350" t="s">
        <v>217</v>
      </c>
      <c r="AL29" s="350" t="s">
        <v>217</v>
      </c>
      <c r="AM29" s="350" t="s">
        <v>217</v>
      </c>
      <c r="AN29" s="350" t="s">
        <v>217</v>
      </c>
      <c r="AO29" s="350" t="s">
        <v>217</v>
      </c>
      <c r="AP29" s="350" t="s">
        <v>217</v>
      </c>
      <c r="AQ29" s="350" t="s">
        <v>217</v>
      </c>
      <c r="AR29" s="350" t="s">
        <v>217</v>
      </c>
      <c r="AS29" s="350" t="s">
        <v>217</v>
      </c>
      <c r="AT29" s="350" t="s">
        <v>217</v>
      </c>
      <c r="AU29" s="350" t="s">
        <v>217</v>
      </c>
      <c r="AV29" s="350" t="s">
        <v>217</v>
      </c>
      <c r="AW29" s="350" t="s">
        <v>217</v>
      </c>
      <c r="AX29" s="350" t="s">
        <v>217</v>
      </c>
      <c r="AY29" s="350" t="s">
        <v>217</v>
      </c>
      <c r="AZ29" s="350" t="s">
        <v>217</v>
      </c>
      <c r="BA29" s="350" t="s">
        <v>217</v>
      </c>
      <c r="BB29" s="141"/>
      <c r="BC29" s="138"/>
      <c r="BD29" s="141"/>
      <c r="BE29" s="141"/>
      <c r="BF29" s="138"/>
      <c r="BG29" s="141"/>
      <c r="BH29" s="141"/>
      <c r="BI29" s="138"/>
      <c r="BJ29" s="141"/>
      <c r="BK29" s="141"/>
      <c r="BL29" s="138"/>
    </row>
    <row r="30" spans="1:64" ht="13.5" customHeight="1" hidden="1">
      <c r="A30" s="347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141"/>
      <c r="BC30" s="138"/>
      <c r="BD30" s="141"/>
      <c r="BE30" s="141"/>
      <c r="BF30" s="138"/>
      <c r="BG30" s="141"/>
      <c r="BH30" s="141"/>
      <c r="BI30" s="138"/>
      <c r="BJ30" s="141"/>
      <c r="BK30" s="141"/>
      <c r="BL30" s="138"/>
    </row>
    <row r="31" spans="1:64" ht="13.5" customHeight="1" hidden="1">
      <c r="A31" s="113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41"/>
      <c r="BC31" s="138"/>
      <c r="BD31" s="141"/>
      <c r="BE31" s="141"/>
      <c r="BF31" s="138"/>
      <c r="BG31" s="141"/>
      <c r="BH31" s="141"/>
      <c r="BI31" s="138"/>
      <c r="BJ31" s="141"/>
      <c r="BK31" s="141"/>
      <c r="BL31" s="138"/>
    </row>
    <row r="32" spans="1:64" ht="13.5" customHeight="1" hidden="1">
      <c r="A32" s="347" t="s">
        <v>473</v>
      </c>
      <c r="B32" s="350" t="s">
        <v>217</v>
      </c>
      <c r="C32" s="350" t="s">
        <v>217</v>
      </c>
      <c r="D32" s="350" t="s">
        <v>217</v>
      </c>
      <c r="E32" s="350" t="s">
        <v>217</v>
      </c>
      <c r="F32" s="350" t="s">
        <v>217</v>
      </c>
      <c r="G32" s="350" t="s">
        <v>217</v>
      </c>
      <c r="H32" s="350" t="s">
        <v>217</v>
      </c>
      <c r="I32" s="350" t="s">
        <v>217</v>
      </c>
      <c r="J32" s="350" t="s">
        <v>217</v>
      </c>
      <c r="K32" s="350" t="s">
        <v>217</v>
      </c>
      <c r="L32" s="350" t="s">
        <v>217</v>
      </c>
      <c r="M32" s="350" t="s">
        <v>217</v>
      </c>
      <c r="N32" s="350" t="s">
        <v>217</v>
      </c>
      <c r="O32" s="350" t="s">
        <v>217</v>
      </c>
      <c r="P32" s="350" t="s">
        <v>217</v>
      </c>
      <c r="Q32" s="350" t="s">
        <v>217</v>
      </c>
      <c r="R32" s="350" t="s">
        <v>217</v>
      </c>
      <c r="S32" s="350" t="s">
        <v>217</v>
      </c>
      <c r="T32" s="350" t="s">
        <v>217</v>
      </c>
      <c r="U32" s="350" t="s">
        <v>217</v>
      </c>
      <c r="V32" s="350" t="s">
        <v>217</v>
      </c>
      <c r="W32" s="350" t="s">
        <v>217</v>
      </c>
      <c r="X32" s="350" t="s">
        <v>217</v>
      </c>
      <c r="Y32" s="350" t="s">
        <v>217</v>
      </c>
      <c r="Z32" s="350" t="s">
        <v>217</v>
      </c>
      <c r="AA32" s="350" t="s">
        <v>217</v>
      </c>
      <c r="AB32" s="350" t="s">
        <v>217</v>
      </c>
      <c r="AC32" s="350" t="s">
        <v>217</v>
      </c>
      <c r="AD32" s="350" t="s">
        <v>217</v>
      </c>
      <c r="AE32" s="350" t="s">
        <v>217</v>
      </c>
      <c r="AF32" s="350" t="s">
        <v>217</v>
      </c>
      <c r="AG32" s="350" t="s">
        <v>217</v>
      </c>
      <c r="AH32" s="350" t="s">
        <v>217</v>
      </c>
      <c r="AI32" s="350" t="s">
        <v>217</v>
      </c>
      <c r="AJ32" s="350" t="s">
        <v>217</v>
      </c>
      <c r="AK32" s="350" t="s">
        <v>217</v>
      </c>
      <c r="AL32" s="350" t="s">
        <v>217</v>
      </c>
      <c r="AM32" s="350" t="s">
        <v>217</v>
      </c>
      <c r="AN32" s="350" t="s">
        <v>217</v>
      </c>
      <c r="AO32" s="350" t="s">
        <v>217</v>
      </c>
      <c r="AP32" s="350" t="s">
        <v>217</v>
      </c>
      <c r="AQ32" s="350" t="s">
        <v>217</v>
      </c>
      <c r="AR32" s="350" t="s">
        <v>217</v>
      </c>
      <c r="AS32" s="350" t="s">
        <v>217</v>
      </c>
      <c r="AT32" s="350" t="s">
        <v>217</v>
      </c>
      <c r="AU32" s="350" t="s">
        <v>217</v>
      </c>
      <c r="AV32" s="350" t="s">
        <v>217</v>
      </c>
      <c r="AW32" s="350" t="s">
        <v>217</v>
      </c>
      <c r="AX32" s="350" t="s">
        <v>217</v>
      </c>
      <c r="AY32" s="350" t="s">
        <v>217</v>
      </c>
      <c r="AZ32" s="350" t="s">
        <v>217</v>
      </c>
      <c r="BA32" s="350" t="s">
        <v>217</v>
      </c>
      <c r="BB32" s="141"/>
      <c r="BC32" s="138"/>
      <c r="BD32" s="141"/>
      <c r="BE32" s="141"/>
      <c r="BF32" s="138"/>
      <c r="BG32" s="141"/>
      <c r="BH32" s="141"/>
      <c r="BI32" s="138"/>
      <c r="BJ32" s="141"/>
      <c r="BK32" s="141"/>
      <c r="BL32" s="138"/>
    </row>
    <row r="33" spans="1:64" ht="13.5" customHeight="1" hidden="1">
      <c r="A33" s="347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141"/>
      <c r="BC33" s="138"/>
      <c r="BD33" s="141"/>
      <c r="BE33" s="141"/>
      <c r="BF33" s="138"/>
      <c r="BG33" s="141"/>
      <c r="BH33" s="141"/>
      <c r="BI33" s="138"/>
      <c r="BJ33" s="141"/>
      <c r="BK33" s="141"/>
      <c r="BL33" s="138"/>
    </row>
    <row r="34" spans="1:64" ht="13.5" customHeight="1" hidden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41"/>
      <c r="BC34" s="138"/>
      <c r="BD34" s="141"/>
      <c r="BE34" s="141"/>
      <c r="BF34" s="138"/>
      <c r="BG34" s="141"/>
      <c r="BH34" s="141"/>
      <c r="BI34" s="138"/>
      <c r="BJ34" s="141"/>
      <c r="BK34" s="141"/>
      <c r="BL34" s="138"/>
    </row>
    <row r="35" spans="1:64" ht="13.5" customHeight="1" hidden="1">
      <c r="A35" s="347" t="s">
        <v>474</v>
      </c>
      <c r="B35" s="350" t="s">
        <v>217</v>
      </c>
      <c r="C35" s="350" t="s">
        <v>217</v>
      </c>
      <c r="D35" s="350" t="s">
        <v>217</v>
      </c>
      <c r="E35" s="350" t="s">
        <v>217</v>
      </c>
      <c r="F35" s="350" t="s">
        <v>217</v>
      </c>
      <c r="G35" s="350" t="s">
        <v>217</v>
      </c>
      <c r="H35" s="350" t="s">
        <v>217</v>
      </c>
      <c r="I35" s="350" t="s">
        <v>217</v>
      </c>
      <c r="J35" s="350" t="s">
        <v>217</v>
      </c>
      <c r="K35" s="350" t="s">
        <v>217</v>
      </c>
      <c r="L35" s="350" t="s">
        <v>217</v>
      </c>
      <c r="M35" s="350" t="s">
        <v>217</v>
      </c>
      <c r="N35" s="350" t="s">
        <v>217</v>
      </c>
      <c r="O35" s="350" t="s">
        <v>217</v>
      </c>
      <c r="P35" s="350" t="s">
        <v>217</v>
      </c>
      <c r="Q35" s="350" t="s">
        <v>217</v>
      </c>
      <c r="R35" s="350" t="s">
        <v>217</v>
      </c>
      <c r="S35" s="350" t="s">
        <v>217</v>
      </c>
      <c r="T35" s="350" t="s">
        <v>217</v>
      </c>
      <c r="U35" s="350" t="s">
        <v>217</v>
      </c>
      <c r="V35" s="350" t="s">
        <v>217</v>
      </c>
      <c r="W35" s="350" t="s">
        <v>217</v>
      </c>
      <c r="X35" s="350" t="s">
        <v>217</v>
      </c>
      <c r="Y35" s="350" t="s">
        <v>217</v>
      </c>
      <c r="Z35" s="350" t="s">
        <v>217</v>
      </c>
      <c r="AA35" s="350" t="s">
        <v>217</v>
      </c>
      <c r="AB35" s="350" t="s">
        <v>217</v>
      </c>
      <c r="AC35" s="350" t="s">
        <v>217</v>
      </c>
      <c r="AD35" s="350" t="s">
        <v>217</v>
      </c>
      <c r="AE35" s="350" t="s">
        <v>217</v>
      </c>
      <c r="AF35" s="350" t="s">
        <v>217</v>
      </c>
      <c r="AG35" s="350" t="s">
        <v>217</v>
      </c>
      <c r="AH35" s="350" t="s">
        <v>217</v>
      </c>
      <c r="AI35" s="350" t="s">
        <v>217</v>
      </c>
      <c r="AJ35" s="350" t="s">
        <v>217</v>
      </c>
      <c r="AK35" s="350" t="s">
        <v>217</v>
      </c>
      <c r="AL35" s="350" t="s">
        <v>217</v>
      </c>
      <c r="AM35" s="350" t="s">
        <v>217</v>
      </c>
      <c r="AN35" s="350" t="s">
        <v>217</v>
      </c>
      <c r="AO35" s="350" t="s">
        <v>217</v>
      </c>
      <c r="AP35" s="350" t="s">
        <v>217</v>
      </c>
      <c r="AQ35" s="350" t="s">
        <v>217</v>
      </c>
      <c r="AR35" s="350" t="s">
        <v>217</v>
      </c>
      <c r="AS35" s="350" t="s">
        <v>217</v>
      </c>
      <c r="AT35" s="350" t="s">
        <v>217</v>
      </c>
      <c r="AU35" s="350" t="s">
        <v>217</v>
      </c>
      <c r="AV35" s="350" t="s">
        <v>217</v>
      </c>
      <c r="AW35" s="350" t="s">
        <v>217</v>
      </c>
      <c r="AX35" s="350" t="s">
        <v>217</v>
      </c>
      <c r="AY35" s="350" t="s">
        <v>217</v>
      </c>
      <c r="AZ35" s="350" t="s">
        <v>217</v>
      </c>
      <c r="BA35" s="350" t="s">
        <v>217</v>
      </c>
      <c r="BB35" s="141"/>
      <c r="BC35" s="138"/>
      <c r="BD35" s="141"/>
      <c r="BE35" s="141"/>
      <c r="BF35" s="138"/>
      <c r="BG35" s="141"/>
      <c r="BH35" s="141"/>
      <c r="BI35" s="138"/>
      <c r="BJ35" s="141"/>
      <c r="BK35" s="141"/>
      <c r="BL35" s="138"/>
    </row>
    <row r="36" spans="1:64" ht="13.5" customHeight="1" hidden="1">
      <c r="A36" s="347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141"/>
      <c r="BC36" s="138"/>
      <c r="BD36" s="141"/>
      <c r="BE36" s="141"/>
      <c r="BF36" s="138"/>
      <c r="BG36" s="141"/>
      <c r="BH36" s="141"/>
      <c r="BI36" s="138"/>
      <c r="BJ36" s="141"/>
      <c r="BK36" s="141"/>
      <c r="BL36" s="138"/>
    </row>
    <row r="37" spans="1:64" ht="13.5" customHeight="1" hidden="1">
      <c r="A37" s="113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41"/>
      <c r="BC37" s="138"/>
      <c r="BD37" s="141"/>
      <c r="BE37" s="141"/>
      <c r="BF37" s="138"/>
      <c r="BG37" s="141"/>
      <c r="BH37" s="141"/>
      <c r="BI37" s="138"/>
      <c r="BJ37" s="141"/>
      <c r="BK37" s="141"/>
      <c r="BL37" s="138"/>
    </row>
    <row r="38" spans="1:64" ht="13.5" customHeight="1" hidden="1">
      <c r="A38" s="347" t="s">
        <v>468</v>
      </c>
      <c r="B38" s="350" t="s">
        <v>217</v>
      </c>
      <c r="C38" s="350" t="s">
        <v>217</v>
      </c>
      <c r="D38" s="350" t="s">
        <v>217</v>
      </c>
      <c r="E38" s="350" t="s">
        <v>217</v>
      </c>
      <c r="F38" s="350" t="s">
        <v>217</v>
      </c>
      <c r="G38" s="350" t="s">
        <v>217</v>
      </c>
      <c r="H38" s="350" t="s">
        <v>217</v>
      </c>
      <c r="I38" s="350" t="s">
        <v>217</v>
      </c>
      <c r="J38" s="350" t="s">
        <v>217</v>
      </c>
      <c r="K38" s="350" t="s">
        <v>217</v>
      </c>
      <c r="L38" s="350" t="s">
        <v>217</v>
      </c>
      <c r="M38" s="350" t="s">
        <v>217</v>
      </c>
      <c r="N38" s="350" t="s">
        <v>217</v>
      </c>
      <c r="O38" s="350" t="s">
        <v>217</v>
      </c>
      <c r="P38" s="350" t="s">
        <v>217</v>
      </c>
      <c r="Q38" s="350" t="s">
        <v>217</v>
      </c>
      <c r="R38" s="350" t="s">
        <v>217</v>
      </c>
      <c r="S38" s="350" t="s">
        <v>217</v>
      </c>
      <c r="T38" s="350" t="s">
        <v>217</v>
      </c>
      <c r="U38" s="350" t="s">
        <v>217</v>
      </c>
      <c r="V38" s="350" t="s">
        <v>217</v>
      </c>
      <c r="W38" s="350" t="s">
        <v>217</v>
      </c>
      <c r="X38" s="350" t="s">
        <v>217</v>
      </c>
      <c r="Y38" s="350" t="s">
        <v>217</v>
      </c>
      <c r="Z38" s="350" t="s">
        <v>217</v>
      </c>
      <c r="AA38" s="350" t="s">
        <v>217</v>
      </c>
      <c r="AB38" s="350" t="s">
        <v>217</v>
      </c>
      <c r="AC38" s="350" t="s">
        <v>217</v>
      </c>
      <c r="AD38" s="350" t="s">
        <v>217</v>
      </c>
      <c r="AE38" s="350" t="s">
        <v>217</v>
      </c>
      <c r="AF38" s="350" t="s">
        <v>217</v>
      </c>
      <c r="AG38" s="350" t="s">
        <v>217</v>
      </c>
      <c r="AH38" s="350" t="s">
        <v>217</v>
      </c>
      <c r="AI38" s="350" t="s">
        <v>217</v>
      </c>
      <c r="AJ38" s="350" t="s">
        <v>217</v>
      </c>
      <c r="AK38" s="350" t="s">
        <v>217</v>
      </c>
      <c r="AL38" s="350" t="s">
        <v>217</v>
      </c>
      <c r="AM38" s="350" t="s">
        <v>217</v>
      </c>
      <c r="AN38" s="350" t="s">
        <v>217</v>
      </c>
      <c r="AO38" s="350" t="s">
        <v>217</v>
      </c>
      <c r="AP38" s="350" t="s">
        <v>217</v>
      </c>
      <c r="AQ38" s="350" t="s">
        <v>217</v>
      </c>
      <c r="AR38" s="350" t="s">
        <v>217</v>
      </c>
      <c r="AS38" s="350" t="s">
        <v>217</v>
      </c>
      <c r="AT38" s="350" t="s">
        <v>217</v>
      </c>
      <c r="AU38" s="350" t="s">
        <v>217</v>
      </c>
      <c r="AV38" s="350" t="s">
        <v>217</v>
      </c>
      <c r="AW38" s="350" t="s">
        <v>217</v>
      </c>
      <c r="AX38" s="350" t="s">
        <v>217</v>
      </c>
      <c r="AY38" s="350" t="s">
        <v>217</v>
      </c>
      <c r="AZ38" s="350" t="s">
        <v>217</v>
      </c>
      <c r="BA38" s="350" t="s">
        <v>217</v>
      </c>
      <c r="BB38" s="141"/>
      <c r="BC38" s="138"/>
      <c r="BD38" s="141"/>
      <c r="BE38" s="141"/>
      <c r="BF38" s="138"/>
      <c r="BG38" s="141"/>
      <c r="BH38" s="141"/>
      <c r="BI38" s="138"/>
      <c r="BJ38" s="141"/>
      <c r="BK38" s="141"/>
      <c r="BL38" s="138"/>
    </row>
    <row r="39" spans="1:64" ht="13.5" customHeight="1" hidden="1">
      <c r="A39" s="347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141"/>
      <c r="BC39" s="138"/>
      <c r="BD39" s="141"/>
      <c r="BE39" s="141"/>
      <c r="BF39" s="138"/>
      <c r="BG39" s="141"/>
      <c r="BH39" s="141"/>
      <c r="BI39" s="138"/>
      <c r="BJ39" s="141"/>
      <c r="BK39" s="141"/>
      <c r="BL39" s="138"/>
    </row>
    <row r="40" spans="1:64" ht="13.5" customHeight="1" hidden="1">
      <c r="A40" s="113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41"/>
      <c r="BC40" s="138"/>
      <c r="BD40" s="141"/>
      <c r="BE40" s="141"/>
      <c r="BF40" s="138"/>
      <c r="BG40" s="141"/>
      <c r="BH40" s="141"/>
      <c r="BI40" s="138"/>
      <c r="BJ40" s="141"/>
      <c r="BK40" s="141"/>
      <c r="BL40" s="138"/>
    </row>
    <row r="41" spans="1:64" ht="13.5" customHeight="1" hidden="1">
      <c r="A41" s="347" t="s">
        <v>475</v>
      </c>
      <c r="B41" s="350" t="s">
        <v>217</v>
      </c>
      <c r="C41" s="350" t="s">
        <v>217</v>
      </c>
      <c r="D41" s="350" t="s">
        <v>217</v>
      </c>
      <c r="E41" s="350" t="s">
        <v>217</v>
      </c>
      <c r="F41" s="350" t="s">
        <v>217</v>
      </c>
      <c r="G41" s="350" t="s">
        <v>217</v>
      </c>
      <c r="H41" s="350" t="s">
        <v>217</v>
      </c>
      <c r="I41" s="350" t="s">
        <v>217</v>
      </c>
      <c r="J41" s="350" t="s">
        <v>217</v>
      </c>
      <c r="K41" s="350" t="s">
        <v>217</v>
      </c>
      <c r="L41" s="350" t="s">
        <v>217</v>
      </c>
      <c r="M41" s="350" t="s">
        <v>217</v>
      </c>
      <c r="N41" s="350" t="s">
        <v>217</v>
      </c>
      <c r="O41" s="350" t="s">
        <v>217</v>
      </c>
      <c r="P41" s="350" t="s">
        <v>217</v>
      </c>
      <c r="Q41" s="350" t="s">
        <v>217</v>
      </c>
      <c r="R41" s="350" t="s">
        <v>217</v>
      </c>
      <c r="S41" s="350" t="s">
        <v>217</v>
      </c>
      <c r="T41" s="350" t="s">
        <v>217</v>
      </c>
      <c r="U41" s="350" t="s">
        <v>217</v>
      </c>
      <c r="V41" s="350" t="s">
        <v>217</v>
      </c>
      <c r="W41" s="350" t="s">
        <v>217</v>
      </c>
      <c r="X41" s="350" t="s">
        <v>217</v>
      </c>
      <c r="Y41" s="350" t="s">
        <v>217</v>
      </c>
      <c r="Z41" s="350" t="s">
        <v>217</v>
      </c>
      <c r="AA41" s="350" t="s">
        <v>217</v>
      </c>
      <c r="AB41" s="350" t="s">
        <v>217</v>
      </c>
      <c r="AC41" s="350" t="s">
        <v>217</v>
      </c>
      <c r="AD41" s="350" t="s">
        <v>217</v>
      </c>
      <c r="AE41" s="350" t="s">
        <v>217</v>
      </c>
      <c r="AF41" s="350" t="s">
        <v>217</v>
      </c>
      <c r="AG41" s="350" t="s">
        <v>217</v>
      </c>
      <c r="AH41" s="350" t="s">
        <v>217</v>
      </c>
      <c r="AI41" s="350" t="s">
        <v>217</v>
      </c>
      <c r="AJ41" s="350" t="s">
        <v>217</v>
      </c>
      <c r="AK41" s="350" t="s">
        <v>217</v>
      </c>
      <c r="AL41" s="350" t="s">
        <v>217</v>
      </c>
      <c r="AM41" s="350" t="s">
        <v>217</v>
      </c>
      <c r="AN41" s="350" t="s">
        <v>217</v>
      </c>
      <c r="AO41" s="350" t="s">
        <v>217</v>
      </c>
      <c r="AP41" s="350" t="s">
        <v>217</v>
      </c>
      <c r="AQ41" s="350" t="s">
        <v>217</v>
      </c>
      <c r="AR41" s="350" t="s">
        <v>217</v>
      </c>
      <c r="AS41" s="350" t="s">
        <v>217</v>
      </c>
      <c r="AT41" s="350" t="s">
        <v>217</v>
      </c>
      <c r="AU41" s="350" t="s">
        <v>217</v>
      </c>
      <c r="AV41" s="350" t="s">
        <v>217</v>
      </c>
      <c r="AW41" s="350" t="s">
        <v>217</v>
      </c>
      <c r="AX41" s="350" t="s">
        <v>217</v>
      </c>
      <c r="AY41" s="350" t="s">
        <v>217</v>
      </c>
      <c r="AZ41" s="350" t="s">
        <v>217</v>
      </c>
      <c r="BA41" s="350" t="s">
        <v>217</v>
      </c>
      <c r="BB41" s="141"/>
      <c r="BC41" s="138"/>
      <c r="BD41" s="141"/>
      <c r="BE41" s="141"/>
      <c r="BF41" s="138"/>
      <c r="BG41" s="141"/>
      <c r="BH41" s="141"/>
      <c r="BI41" s="138"/>
      <c r="BJ41" s="141"/>
      <c r="BK41" s="141"/>
      <c r="BL41" s="138"/>
    </row>
    <row r="42" spans="1:64" ht="13.5" customHeight="1" hidden="1">
      <c r="A42" s="347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141"/>
      <c r="BC42" s="138"/>
      <c r="BD42" s="141"/>
      <c r="BE42" s="141"/>
      <c r="BF42" s="138"/>
      <c r="BG42" s="141"/>
      <c r="BH42" s="141"/>
      <c r="BI42" s="138"/>
      <c r="BJ42" s="141"/>
      <c r="BK42" s="141"/>
      <c r="BL42" s="138"/>
    </row>
    <row r="43" spans="54:64" ht="13.5" customHeight="1" hidden="1">
      <c r="BB43" s="141"/>
      <c r="BC43" s="138"/>
      <c r="BD43" s="141"/>
      <c r="BE43" s="141"/>
      <c r="BF43" s="138"/>
      <c r="BG43" s="141"/>
      <c r="BH43" s="141"/>
      <c r="BI43" s="138"/>
      <c r="BJ43" s="141"/>
      <c r="BK43" s="141"/>
      <c r="BL43" s="138"/>
    </row>
    <row r="44" spans="1:64" ht="13.5" customHeight="1" hidden="1">
      <c r="A44" s="349" t="s">
        <v>6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48"/>
      <c r="BB44" s="141"/>
      <c r="BC44" s="138"/>
      <c r="BD44" s="141"/>
      <c r="BE44" s="141"/>
      <c r="BF44" s="138"/>
      <c r="BG44" s="141"/>
      <c r="BH44" s="141"/>
      <c r="BI44" s="138"/>
      <c r="BJ44" s="141"/>
      <c r="BK44" s="141"/>
      <c r="BL44" s="138"/>
    </row>
    <row r="45" spans="1:64" ht="13.5" customHeight="1" hidden="1">
      <c r="A45" s="349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48"/>
      <c r="BB45" s="141"/>
      <c r="BC45" s="138"/>
      <c r="BD45" s="141"/>
      <c r="BE45" s="141"/>
      <c r="BF45" s="138"/>
      <c r="BG45" s="141"/>
      <c r="BH45" s="141"/>
      <c r="BI45" s="138"/>
      <c r="BJ45" s="141"/>
      <c r="BK45" s="141"/>
      <c r="BL45" s="138"/>
    </row>
    <row r="46" spans="1:64" ht="13.5" customHeight="1" hidden="1">
      <c r="A46" s="349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48"/>
      <c r="BB46" s="141"/>
      <c r="BC46" s="138"/>
      <c r="BD46" s="141"/>
      <c r="BE46" s="141"/>
      <c r="BF46" s="138"/>
      <c r="BG46" s="141"/>
      <c r="BH46" s="141"/>
      <c r="BI46" s="138"/>
      <c r="BJ46" s="141"/>
      <c r="BK46" s="141"/>
      <c r="BL46" s="138"/>
    </row>
    <row r="47" spans="1:64" ht="13.5" customHeight="1" hidden="1">
      <c r="A47" s="349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48"/>
      <c r="BB47" s="141"/>
      <c r="BC47" s="138"/>
      <c r="BD47" s="141"/>
      <c r="BE47" s="141"/>
      <c r="BF47" s="138"/>
      <c r="BG47" s="141"/>
      <c r="BH47" s="141"/>
      <c r="BI47" s="138"/>
      <c r="BJ47" s="141"/>
      <c r="BK47" s="141"/>
      <c r="BL47" s="138"/>
    </row>
    <row r="48" spans="1:64" ht="13.5" customHeight="1" hidden="1">
      <c r="A48" s="349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48"/>
      <c r="BB48" s="141"/>
      <c r="BC48" s="138"/>
      <c r="BD48" s="141"/>
      <c r="BE48" s="141"/>
      <c r="BF48" s="138"/>
      <c r="BG48" s="141"/>
      <c r="BH48" s="141"/>
      <c r="BI48" s="138"/>
      <c r="BJ48" s="141"/>
      <c r="BK48" s="141"/>
      <c r="BL48" s="138"/>
    </row>
    <row r="49" spans="1:64" ht="13.5" customHeight="1" hidden="1">
      <c r="A49" s="349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48"/>
      <c r="BB49" s="141"/>
      <c r="BC49" s="138"/>
      <c r="BD49" s="141"/>
      <c r="BE49" s="141"/>
      <c r="BF49" s="138"/>
      <c r="BG49" s="141"/>
      <c r="BH49" s="141"/>
      <c r="BI49" s="138"/>
      <c r="BJ49" s="141"/>
      <c r="BK49" s="141"/>
      <c r="BL49" s="138"/>
    </row>
    <row r="50" spans="1:64" ht="13.5" customHeight="1" hidden="1">
      <c r="A50" s="113"/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141"/>
      <c r="BC50" s="138"/>
      <c r="BD50" s="141"/>
      <c r="BE50" s="141"/>
      <c r="BF50" s="138"/>
      <c r="BG50" s="141"/>
      <c r="BH50" s="141"/>
      <c r="BI50" s="138"/>
      <c r="BJ50" s="141"/>
      <c r="BK50" s="141"/>
      <c r="BL50" s="138"/>
    </row>
    <row r="51" spans="1:64" ht="13.5" customHeight="1" hidden="1">
      <c r="A51" s="347" t="s">
        <v>462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141"/>
      <c r="BC51" s="138"/>
      <c r="BD51" s="141"/>
      <c r="BE51" s="141"/>
      <c r="BF51" s="138"/>
      <c r="BG51" s="141"/>
      <c r="BH51" s="141"/>
      <c r="BI51" s="138"/>
      <c r="BJ51" s="141"/>
      <c r="BK51" s="141"/>
      <c r="BL51" s="138"/>
    </row>
    <row r="52" spans="1:64" ht="13.5" customHeight="1" hidden="1">
      <c r="A52" s="34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141"/>
      <c r="BC52" s="138"/>
      <c r="BD52" s="141"/>
      <c r="BE52" s="141"/>
      <c r="BF52" s="138"/>
      <c r="BG52" s="141"/>
      <c r="BH52" s="141"/>
      <c r="BI52" s="138"/>
      <c r="BJ52" s="141"/>
      <c r="BK52" s="141"/>
      <c r="BL52" s="138"/>
    </row>
    <row r="53" spans="1:64" ht="13.5" customHeight="1" hidden="1">
      <c r="A53" s="347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141"/>
      <c r="BC53" s="138"/>
      <c r="BD53" s="141"/>
      <c r="BE53" s="141"/>
      <c r="BF53" s="138"/>
      <c r="BG53" s="141"/>
      <c r="BH53" s="141"/>
      <c r="BI53" s="138"/>
      <c r="BJ53" s="141"/>
      <c r="BK53" s="141"/>
      <c r="BL53" s="138"/>
    </row>
    <row r="54" spans="1:64" ht="13.5" customHeight="1" hidden="1">
      <c r="A54" s="34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141"/>
      <c r="BC54" s="138"/>
      <c r="BD54" s="141"/>
      <c r="BE54" s="141"/>
      <c r="BF54" s="138"/>
      <c r="BG54" s="141"/>
      <c r="BH54" s="141"/>
      <c r="BI54" s="138"/>
      <c r="BJ54" s="141"/>
      <c r="BK54" s="141"/>
      <c r="BL54" s="138"/>
    </row>
    <row r="55" spans="1:64" ht="13.5" customHeight="1" hidden="1">
      <c r="A55" s="347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141"/>
      <c r="BC55" s="138"/>
      <c r="BD55" s="141"/>
      <c r="BE55" s="141"/>
      <c r="BF55" s="138"/>
      <c r="BG55" s="141"/>
      <c r="BH55" s="141"/>
      <c r="BI55" s="138"/>
      <c r="BJ55" s="141"/>
      <c r="BK55" s="141"/>
      <c r="BL55" s="138"/>
    </row>
    <row r="56" spans="1:64" ht="13.5" customHeight="1" hidden="1">
      <c r="A56" s="34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141"/>
      <c r="BC56" s="138"/>
      <c r="BD56" s="141"/>
      <c r="BE56" s="141"/>
      <c r="BF56" s="138"/>
      <c r="BG56" s="141"/>
      <c r="BH56" s="141"/>
      <c r="BI56" s="138"/>
      <c r="BJ56" s="141"/>
      <c r="BK56" s="141"/>
      <c r="BL56" s="138"/>
    </row>
    <row r="57" spans="1:64" ht="13.5" customHeight="1" hidden="1">
      <c r="A57" s="113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141"/>
      <c r="BC57" s="138"/>
      <c r="BD57" s="141"/>
      <c r="BE57" s="141"/>
      <c r="BF57" s="138"/>
      <c r="BG57" s="141"/>
      <c r="BH57" s="141"/>
      <c r="BI57" s="138"/>
      <c r="BJ57" s="141"/>
      <c r="BK57" s="141"/>
      <c r="BL57" s="138"/>
    </row>
    <row r="58" spans="1:64" ht="13.5" customHeight="1" hidden="1">
      <c r="A58" s="347" t="s">
        <v>465</v>
      </c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141"/>
      <c r="BC58" s="138"/>
      <c r="BD58" s="141"/>
      <c r="BE58" s="141"/>
      <c r="BF58" s="138"/>
      <c r="BG58" s="141"/>
      <c r="BH58" s="141"/>
      <c r="BI58" s="138"/>
      <c r="BJ58" s="141"/>
      <c r="BK58" s="141"/>
      <c r="BL58" s="138"/>
    </row>
    <row r="59" spans="1:64" ht="13.5" customHeight="1" hidden="1">
      <c r="A59" s="34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141"/>
      <c r="BC59" s="138"/>
      <c r="BD59" s="141"/>
      <c r="BE59" s="141"/>
      <c r="BF59" s="138"/>
      <c r="BG59" s="141"/>
      <c r="BH59" s="141"/>
      <c r="BI59" s="138"/>
      <c r="BJ59" s="141"/>
      <c r="BK59" s="141"/>
      <c r="BL59" s="138"/>
    </row>
    <row r="60" spans="1:64" ht="13.5" customHeight="1" hidden="1">
      <c r="A60" s="34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141"/>
      <c r="BC60" s="138"/>
      <c r="BD60" s="141"/>
      <c r="BE60" s="141"/>
      <c r="BF60" s="138"/>
      <c r="BG60" s="141"/>
      <c r="BH60" s="141"/>
      <c r="BI60" s="138"/>
      <c r="BJ60" s="141"/>
      <c r="BK60" s="141"/>
      <c r="BL60" s="138"/>
    </row>
    <row r="61" spans="1:64" ht="13.5" customHeight="1" hidden="1">
      <c r="A61" s="34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141"/>
      <c r="BC61" s="138"/>
      <c r="BD61" s="141"/>
      <c r="BE61" s="141"/>
      <c r="BF61" s="138"/>
      <c r="BG61" s="141"/>
      <c r="BH61" s="141"/>
      <c r="BI61" s="138"/>
      <c r="BJ61" s="141"/>
      <c r="BK61" s="141"/>
      <c r="BL61" s="138"/>
    </row>
    <row r="62" spans="1:64" ht="13.5" customHeight="1" hidden="1">
      <c r="A62" s="34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  <c r="AZ62" s="327"/>
      <c r="BA62" s="327"/>
      <c r="BB62" s="141"/>
      <c r="BC62" s="138"/>
      <c r="BD62" s="141"/>
      <c r="BE62" s="141"/>
      <c r="BF62" s="138"/>
      <c r="BG62" s="141"/>
      <c r="BH62" s="141"/>
      <c r="BI62" s="138"/>
      <c r="BJ62" s="141"/>
      <c r="BK62" s="141"/>
      <c r="BL62" s="138"/>
    </row>
    <row r="63" spans="1:64" ht="13.5" customHeight="1" hidden="1">
      <c r="A63" s="34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141"/>
      <c r="BC63" s="138"/>
      <c r="BD63" s="141"/>
      <c r="BE63" s="141"/>
      <c r="BF63" s="138"/>
      <c r="BG63" s="141"/>
      <c r="BH63" s="141"/>
      <c r="BI63" s="138"/>
      <c r="BJ63" s="141"/>
      <c r="BK63" s="141"/>
      <c r="BL63" s="138"/>
    </row>
    <row r="64" spans="1:64" ht="13.5" customHeight="1" hidden="1">
      <c r="A64" s="113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141"/>
      <c r="BC64" s="138"/>
      <c r="BD64" s="141"/>
      <c r="BE64" s="141"/>
      <c r="BF64" s="138"/>
      <c r="BG64" s="141"/>
      <c r="BH64" s="141"/>
      <c r="BI64" s="138"/>
      <c r="BJ64" s="141"/>
      <c r="BK64" s="141"/>
      <c r="BL64" s="138"/>
    </row>
    <row r="65" spans="1:64" ht="13.5" customHeight="1" hidden="1">
      <c r="A65" s="347" t="s">
        <v>466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141"/>
      <c r="BC65" s="138"/>
      <c r="BD65" s="141"/>
      <c r="BE65" s="141"/>
      <c r="BF65" s="138"/>
      <c r="BG65" s="141"/>
      <c r="BH65" s="141"/>
      <c r="BI65" s="138"/>
      <c r="BJ65" s="141"/>
      <c r="BK65" s="141"/>
      <c r="BL65" s="138"/>
    </row>
    <row r="66" spans="1:64" ht="13.5" customHeight="1" hidden="1">
      <c r="A66" s="34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7"/>
      <c r="BB66" s="141"/>
      <c r="BC66" s="138"/>
      <c r="BD66" s="141"/>
      <c r="BE66" s="141"/>
      <c r="BF66" s="138"/>
      <c r="BG66" s="141"/>
      <c r="BH66" s="141"/>
      <c r="BI66" s="138"/>
      <c r="BJ66" s="141"/>
      <c r="BK66" s="141"/>
      <c r="BL66" s="138"/>
    </row>
    <row r="67" spans="1:64" ht="13.5" customHeight="1" hidden="1">
      <c r="A67" s="34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141"/>
      <c r="BC67" s="138"/>
      <c r="BD67" s="141"/>
      <c r="BE67" s="141"/>
      <c r="BF67" s="138"/>
      <c r="BG67" s="141"/>
      <c r="BH67" s="141"/>
      <c r="BI67" s="138"/>
      <c r="BJ67" s="141"/>
      <c r="BK67" s="141"/>
      <c r="BL67" s="138"/>
    </row>
    <row r="68" spans="1:64" ht="13.5" customHeight="1" hidden="1">
      <c r="A68" s="34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141"/>
      <c r="BC68" s="138"/>
      <c r="BD68" s="141"/>
      <c r="BE68" s="141"/>
      <c r="BF68" s="138"/>
      <c r="BG68" s="141"/>
      <c r="BH68" s="141"/>
      <c r="BI68" s="138"/>
      <c r="BJ68" s="141"/>
      <c r="BK68" s="141"/>
      <c r="BL68" s="138"/>
    </row>
    <row r="69" spans="1:64" ht="13.5" customHeight="1" hidden="1">
      <c r="A69" s="34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141"/>
      <c r="BC69" s="138"/>
      <c r="BD69" s="141"/>
      <c r="BE69" s="141"/>
      <c r="BF69" s="138"/>
      <c r="BG69" s="141"/>
      <c r="BH69" s="141"/>
      <c r="BI69" s="138"/>
      <c r="BJ69" s="141"/>
      <c r="BK69" s="141"/>
      <c r="BL69" s="138"/>
    </row>
    <row r="70" spans="1:64" ht="13.5" customHeight="1" hidden="1">
      <c r="A70" s="347"/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141"/>
      <c r="BC70" s="138"/>
      <c r="BD70" s="141"/>
      <c r="BE70" s="141"/>
      <c r="BF70" s="138"/>
      <c r="BG70" s="141"/>
      <c r="BH70" s="141"/>
      <c r="BI70" s="138"/>
      <c r="BJ70" s="141"/>
      <c r="BK70" s="141"/>
      <c r="BL70" s="138"/>
    </row>
    <row r="71" spans="1:64" ht="13.5" customHeight="1" hidden="1">
      <c r="A71" s="113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4"/>
      <c r="AJ71" s="334"/>
      <c r="AK71" s="334"/>
      <c r="AL71" s="334"/>
      <c r="AM71" s="334"/>
      <c r="AN71" s="334"/>
      <c r="AO71" s="334"/>
      <c r="AP71" s="334"/>
      <c r="AQ71" s="334"/>
      <c r="AR71" s="334"/>
      <c r="AS71" s="334"/>
      <c r="AT71" s="334"/>
      <c r="AU71" s="334"/>
      <c r="AV71" s="334"/>
      <c r="AW71" s="334"/>
      <c r="AX71" s="334"/>
      <c r="AY71" s="334"/>
      <c r="AZ71" s="334"/>
      <c r="BA71" s="334"/>
      <c r="BB71" s="141"/>
      <c r="BC71" s="138"/>
      <c r="BD71" s="141"/>
      <c r="BE71" s="141"/>
      <c r="BF71" s="138"/>
      <c r="BG71" s="141"/>
      <c r="BH71" s="141"/>
      <c r="BI71" s="138"/>
      <c r="BJ71" s="141"/>
      <c r="BK71" s="141"/>
      <c r="BL71" s="138"/>
    </row>
    <row r="72" spans="1:64" ht="13.5" customHeight="1" hidden="1">
      <c r="A72" s="347" t="s">
        <v>467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141"/>
      <c r="BC72" s="138"/>
      <c r="BD72" s="141"/>
      <c r="BE72" s="141"/>
      <c r="BF72" s="138"/>
      <c r="BG72" s="141"/>
      <c r="BH72" s="141"/>
      <c r="BI72" s="138"/>
      <c r="BJ72" s="141"/>
      <c r="BK72" s="141"/>
      <c r="BL72" s="138"/>
    </row>
    <row r="73" spans="1:64" ht="13.5" customHeight="1" hidden="1">
      <c r="A73" s="34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27"/>
      <c r="BA73" s="327"/>
      <c r="BB73" s="141"/>
      <c r="BC73" s="138"/>
      <c r="BD73" s="141"/>
      <c r="BE73" s="141"/>
      <c r="BF73" s="138"/>
      <c r="BG73" s="141"/>
      <c r="BH73" s="141"/>
      <c r="BI73" s="138"/>
      <c r="BJ73" s="141"/>
      <c r="BK73" s="141"/>
      <c r="BL73" s="138"/>
    </row>
    <row r="74" spans="1:64" ht="13.5" customHeight="1" hidden="1">
      <c r="A74" s="347"/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7"/>
      <c r="AY74" s="327"/>
      <c r="AZ74" s="327"/>
      <c r="BA74" s="327"/>
      <c r="BB74" s="141"/>
      <c r="BC74" s="138"/>
      <c r="BD74" s="141"/>
      <c r="BE74" s="141"/>
      <c r="BF74" s="138"/>
      <c r="BG74" s="141"/>
      <c r="BH74" s="141"/>
      <c r="BI74" s="138"/>
      <c r="BJ74" s="141"/>
      <c r="BK74" s="141"/>
      <c r="BL74" s="138"/>
    </row>
    <row r="75" spans="1:64" ht="13.5" customHeight="1" hidden="1">
      <c r="A75" s="34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W75" s="327"/>
      <c r="AX75" s="327"/>
      <c r="AY75" s="327"/>
      <c r="AZ75" s="327"/>
      <c r="BA75" s="327"/>
      <c r="BB75" s="141"/>
      <c r="BC75" s="138"/>
      <c r="BD75" s="141"/>
      <c r="BE75" s="141"/>
      <c r="BF75" s="138"/>
      <c r="BG75" s="141"/>
      <c r="BH75" s="141"/>
      <c r="BI75" s="138"/>
      <c r="BJ75" s="141"/>
      <c r="BK75" s="141"/>
      <c r="BL75" s="138"/>
    </row>
    <row r="76" spans="1:64" ht="13.5" customHeight="1" hidden="1">
      <c r="A76" s="347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141"/>
      <c r="BC76" s="138"/>
      <c r="BD76" s="141"/>
      <c r="BE76" s="141"/>
      <c r="BF76" s="138"/>
      <c r="BG76" s="141"/>
      <c r="BH76" s="141"/>
      <c r="BI76" s="138"/>
      <c r="BJ76" s="141"/>
      <c r="BK76" s="141"/>
      <c r="BL76" s="138"/>
    </row>
    <row r="77" spans="1:64" ht="13.5" customHeight="1" hidden="1">
      <c r="A77" s="347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141"/>
      <c r="BC77" s="138"/>
      <c r="BD77" s="141"/>
      <c r="BE77" s="141"/>
      <c r="BF77" s="138"/>
      <c r="BG77" s="141"/>
      <c r="BH77" s="141"/>
      <c r="BI77" s="138"/>
      <c r="BJ77" s="141"/>
      <c r="BK77" s="141"/>
      <c r="BL77" s="138"/>
    </row>
    <row r="78" spans="1:64" ht="13.5" customHeight="1" hidden="1">
      <c r="A78" s="113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141"/>
      <c r="BC78" s="138"/>
      <c r="BD78" s="141"/>
      <c r="BE78" s="141"/>
      <c r="BF78" s="138"/>
      <c r="BG78" s="141"/>
      <c r="BH78" s="141"/>
      <c r="BI78" s="138"/>
      <c r="BJ78" s="141"/>
      <c r="BK78" s="141"/>
      <c r="BL78" s="138"/>
    </row>
    <row r="79" spans="1:64" ht="13.5" customHeight="1" hidden="1">
      <c r="A79" s="347" t="s">
        <v>470</v>
      </c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  <c r="AW79" s="327"/>
      <c r="AX79" s="327"/>
      <c r="AY79" s="327"/>
      <c r="AZ79" s="327"/>
      <c r="BA79" s="327"/>
      <c r="BB79" s="141"/>
      <c r="BC79" s="138"/>
      <c r="BD79" s="141"/>
      <c r="BE79" s="141"/>
      <c r="BF79" s="138"/>
      <c r="BG79" s="141"/>
      <c r="BH79" s="141"/>
      <c r="BI79" s="138"/>
      <c r="BJ79" s="141"/>
      <c r="BK79" s="141"/>
      <c r="BL79" s="138"/>
    </row>
    <row r="80" spans="1:64" ht="13.5" customHeight="1" hidden="1">
      <c r="A80" s="34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141"/>
      <c r="BC80" s="138"/>
      <c r="BD80" s="141"/>
      <c r="BE80" s="141"/>
      <c r="BF80" s="138"/>
      <c r="BG80" s="141"/>
      <c r="BH80" s="141"/>
      <c r="BI80" s="138"/>
      <c r="BJ80" s="141"/>
      <c r="BK80" s="141"/>
      <c r="BL80" s="138"/>
    </row>
    <row r="81" spans="1:64" ht="13.5" customHeight="1" hidden="1">
      <c r="A81" s="34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27"/>
      <c r="AT81" s="327"/>
      <c r="AU81" s="327"/>
      <c r="AV81" s="327"/>
      <c r="AW81" s="327"/>
      <c r="AX81" s="327"/>
      <c r="AY81" s="327"/>
      <c r="AZ81" s="327"/>
      <c r="BA81" s="327"/>
      <c r="BB81" s="141"/>
      <c r="BC81" s="138"/>
      <c r="BD81" s="141"/>
      <c r="BE81" s="141"/>
      <c r="BF81" s="138"/>
      <c r="BG81" s="141"/>
      <c r="BH81" s="141"/>
      <c r="BI81" s="138"/>
      <c r="BJ81" s="141"/>
      <c r="BK81" s="141"/>
      <c r="BL81" s="138"/>
    </row>
    <row r="82" spans="1:64" ht="13.5" customHeight="1" hidden="1">
      <c r="A82" s="347"/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141"/>
      <c r="BC82" s="138"/>
      <c r="BD82" s="141"/>
      <c r="BE82" s="141"/>
      <c r="BF82" s="138"/>
      <c r="BG82" s="141"/>
      <c r="BH82" s="141"/>
      <c r="BI82" s="138"/>
      <c r="BJ82" s="141"/>
      <c r="BK82" s="141"/>
      <c r="BL82" s="138"/>
    </row>
    <row r="83" spans="1:64" ht="13.5" customHeight="1" hidden="1">
      <c r="A83" s="347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7"/>
      <c r="AW83" s="327"/>
      <c r="AX83" s="327"/>
      <c r="AY83" s="327"/>
      <c r="AZ83" s="327"/>
      <c r="BA83" s="327"/>
      <c r="BB83" s="141"/>
      <c r="BC83" s="138"/>
      <c r="BD83" s="141"/>
      <c r="BE83" s="141"/>
      <c r="BF83" s="138"/>
      <c r="BG83" s="141"/>
      <c r="BH83" s="141"/>
      <c r="BI83" s="138"/>
      <c r="BJ83" s="141"/>
      <c r="BK83" s="141"/>
      <c r="BL83" s="138"/>
    </row>
    <row r="84" spans="1:64" ht="13.5" customHeight="1" hidden="1">
      <c r="A84" s="347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  <c r="AT84" s="327"/>
      <c r="AU84" s="327"/>
      <c r="AV84" s="327"/>
      <c r="AW84" s="327"/>
      <c r="AX84" s="327"/>
      <c r="AY84" s="327"/>
      <c r="AZ84" s="327"/>
      <c r="BA84" s="327"/>
      <c r="BB84" s="141"/>
      <c r="BC84" s="138"/>
      <c r="BD84" s="141"/>
      <c r="BE84" s="141"/>
      <c r="BF84" s="138"/>
      <c r="BG84" s="141"/>
      <c r="BH84" s="141"/>
      <c r="BI84" s="138"/>
      <c r="BJ84" s="141"/>
      <c r="BK84" s="141"/>
      <c r="BL84" s="138"/>
    </row>
    <row r="85" spans="1:64" ht="13.5" customHeight="1" hidden="1">
      <c r="A85" s="113"/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141"/>
      <c r="BC85" s="138"/>
      <c r="BD85" s="141"/>
      <c r="BE85" s="141"/>
      <c r="BF85" s="138"/>
      <c r="BG85" s="141"/>
      <c r="BH85" s="141"/>
      <c r="BI85" s="138"/>
      <c r="BJ85" s="141"/>
      <c r="BK85" s="141"/>
      <c r="BL85" s="138"/>
    </row>
    <row r="86" spans="1:64" ht="13.5" customHeight="1" hidden="1">
      <c r="A86" s="347" t="s">
        <v>471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327"/>
      <c r="AU86" s="327"/>
      <c r="AV86" s="327"/>
      <c r="AW86" s="327"/>
      <c r="AX86" s="327"/>
      <c r="AY86" s="327"/>
      <c r="AZ86" s="327"/>
      <c r="BA86" s="327"/>
      <c r="BB86" s="141"/>
      <c r="BC86" s="138"/>
      <c r="BD86" s="141"/>
      <c r="BE86" s="141"/>
      <c r="BF86" s="138"/>
      <c r="BG86" s="141"/>
      <c r="BH86" s="141"/>
      <c r="BI86" s="138"/>
      <c r="BJ86" s="141"/>
      <c r="BK86" s="141"/>
      <c r="BL86" s="138"/>
    </row>
    <row r="87" spans="1:64" ht="13.5" customHeight="1" hidden="1">
      <c r="A87" s="347"/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7"/>
      <c r="AH87" s="327"/>
      <c r="AI87" s="327"/>
      <c r="AJ87" s="327"/>
      <c r="AK87" s="327"/>
      <c r="AL87" s="327"/>
      <c r="AM87" s="327"/>
      <c r="AN87" s="327"/>
      <c r="AO87" s="327"/>
      <c r="AP87" s="327"/>
      <c r="AQ87" s="327"/>
      <c r="AR87" s="327"/>
      <c r="AS87" s="327"/>
      <c r="AT87" s="327"/>
      <c r="AU87" s="327"/>
      <c r="AV87" s="327"/>
      <c r="AW87" s="327"/>
      <c r="AX87" s="327"/>
      <c r="AY87" s="327"/>
      <c r="AZ87" s="327"/>
      <c r="BA87" s="327"/>
      <c r="BB87" s="141"/>
      <c r="BC87" s="138"/>
      <c r="BD87" s="141"/>
      <c r="BE87" s="141"/>
      <c r="BF87" s="138"/>
      <c r="BG87" s="141"/>
      <c r="BH87" s="141"/>
      <c r="BI87" s="138"/>
      <c r="BJ87" s="141"/>
      <c r="BK87" s="141"/>
      <c r="BL87" s="138"/>
    </row>
    <row r="88" spans="1:64" ht="13.5" customHeight="1" hidden="1">
      <c r="A88" s="347"/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  <c r="AE88" s="327"/>
      <c r="AF88" s="327"/>
      <c r="AG88" s="327"/>
      <c r="AH88" s="327"/>
      <c r="AI88" s="327"/>
      <c r="AJ88" s="327"/>
      <c r="AK88" s="327"/>
      <c r="AL88" s="327"/>
      <c r="AM88" s="327"/>
      <c r="AN88" s="327"/>
      <c r="AO88" s="327"/>
      <c r="AP88" s="327"/>
      <c r="AQ88" s="327"/>
      <c r="AR88" s="327"/>
      <c r="AS88" s="327"/>
      <c r="AT88" s="327"/>
      <c r="AU88" s="327"/>
      <c r="AV88" s="327"/>
      <c r="AW88" s="327"/>
      <c r="AX88" s="327"/>
      <c r="AY88" s="327"/>
      <c r="AZ88" s="327"/>
      <c r="BA88" s="327"/>
      <c r="BB88" s="141"/>
      <c r="BC88" s="138"/>
      <c r="BD88" s="141"/>
      <c r="BE88" s="141"/>
      <c r="BF88" s="138"/>
      <c r="BG88" s="141"/>
      <c r="BH88" s="141"/>
      <c r="BI88" s="138"/>
      <c r="BJ88" s="141"/>
      <c r="BK88" s="141"/>
      <c r="BL88" s="138"/>
    </row>
    <row r="89" spans="1:64" ht="13.5" customHeight="1" hidden="1">
      <c r="A89" s="347"/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  <c r="AJ89" s="327"/>
      <c r="AK89" s="327"/>
      <c r="AL89" s="327"/>
      <c r="AM89" s="327"/>
      <c r="AN89" s="327"/>
      <c r="AO89" s="327"/>
      <c r="AP89" s="327"/>
      <c r="AQ89" s="327"/>
      <c r="AR89" s="327"/>
      <c r="AS89" s="327"/>
      <c r="AT89" s="327"/>
      <c r="AU89" s="327"/>
      <c r="AV89" s="327"/>
      <c r="AW89" s="327"/>
      <c r="AX89" s="327"/>
      <c r="AY89" s="327"/>
      <c r="AZ89" s="327"/>
      <c r="BA89" s="327"/>
      <c r="BB89" s="141"/>
      <c r="BC89" s="138"/>
      <c r="BD89" s="141"/>
      <c r="BE89" s="141"/>
      <c r="BF89" s="138"/>
      <c r="BG89" s="141"/>
      <c r="BH89" s="141"/>
      <c r="BI89" s="138"/>
      <c r="BJ89" s="141"/>
      <c r="BK89" s="141"/>
      <c r="BL89" s="138"/>
    </row>
    <row r="90" spans="1:64" ht="13.5" customHeight="1" hidden="1">
      <c r="A90" s="347"/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7"/>
      <c r="AV90" s="327"/>
      <c r="AW90" s="327"/>
      <c r="AX90" s="327"/>
      <c r="AY90" s="327"/>
      <c r="AZ90" s="327"/>
      <c r="BA90" s="327"/>
      <c r="BB90" s="141"/>
      <c r="BC90" s="138"/>
      <c r="BD90" s="141"/>
      <c r="BE90" s="141"/>
      <c r="BF90" s="138"/>
      <c r="BG90" s="141"/>
      <c r="BH90" s="141"/>
      <c r="BI90" s="138"/>
      <c r="BJ90" s="141"/>
      <c r="BK90" s="141"/>
      <c r="BL90" s="138"/>
    </row>
    <row r="91" spans="1:64" ht="13.5" customHeight="1" hidden="1">
      <c r="A91" s="347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7"/>
      <c r="AZ91" s="327"/>
      <c r="BA91" s="327"/>
      <c r="BB91" s="141"/>
      <c r="BC91" s="138"/>
      <c r="BD91" s="141"/>
      <c r="BE91" s="141"/>
      <c r="BF91" s="138"/>
      <c r="BG91" s="141"/>
      <c r="BH91" s="141"/>
      <c r="BI91" s="138"/>
      <c r="BJ91" s="141"/>
      <c r="BK91" s="141"/>
      <c r="BL91" s="138"/>
    </row>
    <row r="92" spans="1:64" ht="13.5" customHeight="1" hidden="1">
      <c r="A92" s="113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141"/>
      <c r="BC92" s="138"/>
      <c r="BD92" s="141"/>
      <c r="BE92" s="141"/>
      <c r="BF92" s="138"/>
      <c r="BG92" s="141"/>
      <c r="BH92" s="141"/>
      <c r="BI92" s="138"/>
      <c r="BJ92" s="141"/>
      <c r="BK92" s="141"/>
      <c r="BL92" s="138"/>
    </row>
    <row r="93" spans="1:64" ht="13.5" customHeight="1" hidden="1">
      <c r="A93" s="347" t="s">
        <v>472</v>
      </c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V93" s="327"/>
      <c r="AW93" s="327"/>
      <c r="AX93" s="327"/>
      <c r="AY93" s="327"/>
      <c r="AZ93" s="327"/>
      <c r="BA93" s="327"/>
      <c r="BB93" s="141"/>
      <c r="BC93" s="138"/>
      <c r="BD93" s="141"/>
      <c r="BE93" s="141"/>
      <c r="BF93" s="138"/>
      <c r="BG93" s="141"/>
      <c r="BH93" s="141"/>
      <c r="BI93" s="138"/>
      <c r="BJ93" s="141"/>
      <c r="BK93" s="141"/>
      <c r="BL93" s="138"/>
    </row>
    <row r="94" spans="1:64" ht="13.5" customHeight="1" hidden="1">
      <c r="A94" s="347"/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141"/>
      <c r="BC94" s="138"/>
      <c r="BD94" s="141"/>
      <c r="BE94" s="141"/>
      <c r="BF94" s="138"/>
      <c r="BG94" s="141"/>
      <c r="BH94" s="141"/>
      <c r="BI94" s="138"/>
      <c r="BJ94" s="141"/>
      <c r="BK94" s="141"/>
      <c r="BL94" s="138"/>
    </row>
    <row r="95" spans="1:64" ht="13.5" customHeight="1" hidden="1">
      <c r="A95" s="347"/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27"/>
      <c r="AR95" s="327"/>
      <c r="AS95" s="327"/>
      <c r="AT95" s="327"/>
      <c r="AU95" s="327"/>
      <c r="AV95" s="327"/>
      <c r="AW95" s="327"/>
      <c r="AX95" s="327"/>
      <c r="AY95" s="327"/>
      <c r="AZ95" s="327"/>
      <c r="BA95" s="327"/>
      <c r="BB95" s="141"/>
      <c r="BC95" s="138"/>
      <c r="BD95" s="141"/>
      <c r="BE95" s="141"/>
      <c r="BF95" s="138"/>
      <c r="BG95" s="141"/>
      <c r="BH95" s="141"/>
      <c r="BI95" s="138"/>
      <c r="BJ95" s="141"/>
      <c r="BK95" s="141"/>
      <c r="BL95" s="138"/>
    </row>
    <row r="96" spans="1:64" ht="13.5" customHeight="1" hidden="1">
      <c r="A96" s="347"/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141"/>
      <c r="BC96" s="138"/>
      <c r="BD96" s="141"/>
      <c r="BE96" s="141"/>
      <c r="BF96" s="138"/>
      <c r="BG96" s="141"/>
      <c r="BH96" s="141"/>
      <c r="BI96" s="138"/>
      <c r="BJ96" s="141"/>
      <c r="BK96" s="141"/>
      <c r="BL96" s="138"/>
    </row>
    <row r="97" spans="1:64" ht="13.5" customHeight="1" hidden="1">
      <c r="A97" s="347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7"/>
      <c r="AP97" s="327"/>
      <c r="AQ97" s="327"/>
      <c r="AR97" s="327"/>
      <c r="AS97" s="327"/>
      <c r="AT97" s="327"/>
      <c r="AU97" s="327"/>
      <c r="AV97" s="327"/>
      <c r="AW97" s="327"/>
      <c r="AX97" s="327"/>
      <c r="AY97" s="327"/>
      <c r="AZ97" s="327"/>
      <c r="BA97" s="327"/>
      <c r="BB97" s="141"/>
      <c r="BC97" s="138"/>
      <c r="BD97" s="141"/>
      <c r="BE97" s="141"/>
      <c r="BF97" s="138"/>
      <c r="BG97" s="141"/>
      <c r="BH97" s="141"/>
      <c r="BI97" s="138"/>
      <c r="BJ97" s="141"/>
      <c r="BK97" s="141"/>
      <c r="BL97" s="138"/>
    </row>
    <row r="98" spans="1:64" ht="13.5" customHeight="1" hidden="1">
      <c r="A98" s="347"/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  <c r="AJ98" s="327"/>
      <c r="AK98" s="327"/>
      <c r="AL98" s="327"/>
      <c r="AM98" s="327"/>
      <c r="AN98" s="327"/>
      <c r="AO98" s="327"/>
      <c r="AP98" s="327"/>
      <c r="AQ98" s="327"/>
      <c r="AR98" s="327"/>
      <c r="AS98" s="327"/>
      <c r="AT98" s="327"/>
      <c r="AU98" s="327"/>
      <c r="AV98" s="327"/>
      <c r="AW98" s="327"/>
      <c r="AX98" s="327"/>
      <c r="AY98" s="327"/>
      <c r="AZ98" s="327"/>
      <c r="BA98" s="327"/>
      <c r="BB98" s="141"/>
      <c r="BC98" s="138"/>
      <c r="BD98" s="141"/>
      <c r="BE98" s="141"/>
      <c r="BF98" s="138"/>
      <c r="BG98" s="141"/>
      <c r="BH98" s="141"/>
      <c r="BI98" s="138"/>
      <c r="BJ98" s="141"/>
      <c r="BK98" s="141"/>
      <c r="BL98" s="138"/>
    </row>
    <row r="99" spans="1:64" ht="13.5" customHeight="1" hidden="1">
      <c r="A99" s="113"/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  <c r="AA99" s="334"/>
      <c r="AB99" s="334"/>
      <c r="AC99" s="334"/>
      <c r="AD99" s="334"/>
      <c r="AE99" s="334"/>
      <c r="AF99" s="334"/>
      <c r="AG99" s="334"/>
      <c r="AH99" s="334"/>
      <c r="AI99" s="334"/>
      <c r="AJ99" s="334"/>
      <c r="AK99" s="334"/>
      <c r="AL99" s="334"/>
      <c r="AM99" s="334"/>
      <c r="AN99" s="334"/>
      <c r="AO99" s="334"/>
      <c r="AP99" s="334"/>
      <c r="AQ99" s="334"/>
      <c r="AR99" s="334"/>
      <c r="AS99" s="334"/>
      <c r="AT99" s="334"/>
      <c r="AU99" s="334"/>
      <c r="AV99" s="334"/>
      <c r="AW99" s="334"/>
      <c r="AX99" s="334"/>
      <c r="AY99" s="334"/>
      <c r="AZ99" s="334"/>
      <c r="BA99" s="334"/>
      <c r="BB99" s="141"/>
      <c r="BC99" s="138"/>
      <c r="BD99" s="141"/>
      <c r="BE99" s="141"/>
      <c r="BF99" s="138"/>
      <c r="BG99" s="141"/>
      <c r="BH99" s="141"/>
      <c r="BI99" s="138"/>
      <c r="BJ99" s="141"/>
      <c r="BK99" s="141"/>
      <c r="BL99" s="138"/>
    </row>
    <row r="100" spans="1:64" ht="13.5" customHeight="1" hidden="1">
      <c r="A100" s="347" t="s">
        <v>473</v>
      </c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141"/>
      <c r="BC100" s="138"/>
      <c r="BD100" s="141"/>
      <c r="BE100" s="141"/>
      <c r="BF100" s="138"/>
      <c r="BG100" s="141"/>
      <c r="BH100" s="141"/>
      <c r="BI100" s="138"/>
      <c r="BJ100" s="141"/>
      <c r="BK100" s="141"/>
      <c r="BL100" s="138"/>
    </row>
    <row r="101" spans="1:64" ht="13.5" customHeight="1" hidden="1">
      <c r="A101" s="347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327"/>
      <c r="AI101" s="327"/>
      <c r="AJ101" s="327"/>
      <c r="AK101" s="327"/>
      <c r="AL101" s="327"/>
      <c r="AM101" s="327"/>
      <c r="AN101" s="327"/>
      <c r="AO101" s="327"/>
      <c r="AP101" s="327"/>
      <c r="AQ101" s="327"/>
      <c r="AR101" s="327"/>
      <c r="AS101" s="327"/>
      <c r="AT101" s="327"/>
      <c r="AU101" s="327"/>
      <c r="AV101" s="327"/>
      <c r="AW101" s="327"/>
      <c r="AX101" s="327"/>
      <c r="AY101" s="327"/>
      <c r="AZ101" s="327"/>
      <c r="BA101" s="327"/>
      <c r="BB101" s="141"/>
      <c r="BC101" s="138"/>
      <c r="BD101" s="141"/>
      <c r="BE101" s="141"/>
      <c r="BF101" s="138"/>
      <c r="BG101" s="141"/>
      <c r="BH101" s="141"/>
      <c r="BI101" s="138"/>
      <c r="BJ101" s="141"/>
      <c r="BK101" s="141"/>
      <c r="BL101" s="138"/>
    </row>
    <row r="102" spans="1:64" ht="13.5" customHeight="1" hidden="1">
      <c r="A102" s="347"/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  <c r="AG102" s="327"/>
      <c r="AH102" s="327"/>
      <c r="AI102" s="327"/>
      <c r="AJ102" s="327"/>
      <c r="AK102" s="327"/>
      <c r="AL102" s="327"/>
      <c r="AM102" s="327"/>
      <c r="AN102" s="327"/>
      <c r="AO102" s="327"/>
      <c r="AP102" s="327"/>
      <c r="AQ102" s="327"/>
      <c r="AR102" s="327"/>
      <c r="AS102" s="327"/>
      <c r="AT102" s="327"/>
      <c r="AU102" s="327"/>
      <c r="AV102" s="327"/>
      <c r="AW102" s="327"/>
      <c r="AX102" s="327"/>
      <c r="AY102" s="327"/>
      <c r="AZ102" s="327"/>
      <c r="BA102" s="327"/>
      <c r="BB102" s="141"/>
      <c r="BC102" s="138"/>
      <c r="BD102" s="141"/>
      <c r="BE102" s="141"/>
      <c r="BF102" s="138"/>
      <c r="BG102" s="141"/>
      <c r="BH102" s="141"/>
      <c r="BI102" s="138"/>
      <c r="BJ102" s="141"/>
      <c r="BK102" s="141"/>
      <c r="BL102" s="138"/>
    </row>
    <row r="103" spans="1:64" ht="13.5" customHeight="1" hidden="1">
      <c r="A103" s="347"/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327"/>
      <c r="AV103" s="327"/>
      <c r="AW103" s="327"/>
      <c r="AX103" s="327"/>
      <c r="AY103" s="327"/>
      <c r="AZ103" s="327"/>
      <c r="BA103" s="327"/>
      <c r="BB103" s="141"/>
      <c r="BC103" s="138"/>
      <c r="BD103" s="141"/>
      <c r="BE103" s="141"/>
      <c r="BF103" s="138"/>
      <c r="BG103" s="141"/>
      <c r="BH103" s="141"/>
      <c r="BI103" s="138"/>
      <c r="BJ103" s="141"/>
      <c r="BK103" s="141"/>
      <c r="BL103" s="138"/>
    </row>
    <row r="104" spans="1:64" ht="13.5" customHeight="1" hidden="1">
      <c r="A104" s="347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327"/>
      <c r="AV104" s="327"/>
      <c r="AW104" s="327"/>
      <c r="AX104" s="327"/>
      <c r="AY104" s="327"/>
      <c r="AZ104" s="327"/>
      <c r="BA104" s="327"/>
      <c r="BB104" s="141"/>
      <c r="BC104" s="138"/>
      <c r="BD104" s="141"/>
      <c r="BE104" s="141"/>
      <c r="BF104" s="138"/>
      <c r="BG104" s="141"/>
      <c r="BH104" s="141"/>
      <c r="BI104" s="138"/>
      <c r="BJ104" s="141"/>
      <c r="BK104" s="141"/>
      <c r="BL104" s="138"/>
    </row>
    <row r="105" spans="1:64" ht="13.5" customHeight="1" hidden="1">
      <c r="A105" s="347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7"/>
      <c r="AW105" s="327"/>
      <c r="AX105" s="327"/>
      <c r="AY105" s="327"/>
      <c r="AZ105" s="327"/>
      <c r="BA105" s="327"/>
      <c r="BB105" s="141"/>
      <c r="BC105" s="138"/>
      <c r="BD105" s="141"/>
      <c r="BE105" s="141"/>
      <c r="BF105" s="138"/>
      <c r="BG105" s="141"/>
      <c r="BH105" s="141"/>
      <c r="BI105" s="138"/>
      <c r="BJ105" s="141"/>
      <c r="BK105" s="141"/>
      <c r="BL105" s="138"/>
    </row>
    <row r="106" spans="1:64" ht="13.5" customHeight="1" hidden="1">
      <c r="A106" s="113"/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  <c r="AA106" s="334"/>
      <c r="AB106" s="334"/>
      <c r="AC106" s="334"/>
      <c r="AD106" s="334"/>
      <c r="AE106" s="334"/>
      <c r="AF106" s="334"/>
      <c r="AG106" s="334"/>
      <c r="AH106" s="334"/>
      <c r="AI106" s="334"/>
      <c r="AJ106" s="334"/>
      <c r="AK106" s="334"/>
      <c r="AL106" s="334"/>
      <c r="AM106" s="334"/>
      <c r="AN106" s="334"/>
      <c r="AO106" s="334"/>
      <c r="AP106" s="334"/>
      <c r="AQ106" s="334"/>
      <c r="AR106" s="334"/>
      <c r="AS106" s="334"/>
      <c r="AT106" s="334"/>
      <c r="AU106" s="334"/>
      <c r="AV106" s="334"/>
      <c r="AW106" s="334"/>
      <c r="AX106" s="334"/>
      <c r="AY106" s="334"/>
      <c r="AZ106" s="334"/>
      <c r="BA106" s="334"/>
      <c r="BB106" s="141"/>
      <c r="BC106" s="138"/>
      <c r="BD106" s="141"/>
      <c r="BE106" s="141"/>
      <c r="BF106" s="138"/>
      <c r="BG106" s="141"/>
      <c r="BH106" s="141"/>
      <c r="BI106" s="138"/>
      <c r="BJ106" s="141"/>
      <c r="BK106" s="141"/>
      <c r="BL106" s="138"/>
    </row>
    <row r="107" spans="1:64" ht="13.5" customHeight="1" hidden="1">
      <c r="A107" s="347" t="s">
        <v>474</v>
      </c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V107" s="327"/>
      <c r="AW107" s="327"/>
      <c r="AX107" s="327"/>
      <c r="AY107" s="327"/>
      <c r="AZ107" s="327"/>
      <c r="BA107" s="327"/>
      <c r="BB107" s="141"/>
      <c r="BC107" s="138"/>
      <c r="BD107" s="141"/>
      <c r="BE107" s="141"/>
      <c r="BF107" s="138"/>
      <c r="BG107" s="141"/>
      <c r="BH107" s="141"/>
      <c r="BI107" s="138"/>
      <c r="BJ107" s="141"/>
      <c r="BK107" s="141"/>
      <c r="BL107" s="138"/>
    </row>
    <row r="108" spans="1:64" ht="13.5" customHeight="1" hidden="1">
      <c r="A108" s="347"/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7"/>
      <c r="AH108" s="327"/>
      <c r="AI108" s="327"/>
      <c r="AJ108" s="327"/>
      <c r="AK108" s="327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327"/>
      <c r="AV108" s="327"/>
      <c r="AW108" s="327"/>
      <c r="AX108" s="327"/>
      <c r="AY108" s="327"/>
      <c r="AZ108" s="327"/>
      <c r="BA108" s="327"/>
      <c r="BB108" s="141"/>
      <c r="BC108" s="138"/>
      <c r="BD108" s="141"/>
      <c r="BE108" s="141"/>
      <c r="BF108" s="138"/>
      <c r="BG108" s="141"/>
      <c r="BH108" s="141"/>
      <c r="BI108" s="138"/>
      <c r="BJ108" s="141"/>
      <c r="BK108" s="141"/>
      <c r="BL108" s="138"/>
    </row>
    <row r="109" spans="1:64" ht="13.5" customHeight="1" hidden="1">
      <c r="A109" s="347"/>
      <c r="B109" s="327"/>
      <c r="C109" s="327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  <c r="AG109" s="327"/>
      <c r="AH109" s="327"/>
      <c r="AI109" s="327"/>
      <c r="AJ109" s="327"/>
      <c r="AK109" s="327"/>
      <c r="AL109" s="327"/>
      <c r="AM109" s="327"/>
      <c r="AN109" s="327"/>
      <c r="AO109" s="327"/>
      <c r="AP109" s="327"/>
      <c r="AQ109" s="327"/>
      <c r="AR109" s="327"/>
      <c r="AS109" s="327"/>
      <c r="AT109" s="327"/>
      <c r="AU109" s="327"/>
      <c r="AV109" s="327"/>
      <c r="AW109" s="327"/>
      <c r="AX109" s="327"/>
      <c r="AY109" s="327"/>
      <c r="AZ109" s="327"/>
      <c r="BA109" s="327"/>
      <c r="BB109" s="141"/>
      <c r="BC109" s="138"/>
      <c r="BD109" s="141"/>
      <c r="BE109" s="141"/>
      <c r="BF109" s="138"/>
      <c r="BG109" s="141"/>
      <c r="BH109" s="141"/>
      <c r="BI109" s="138"/>
      <c r="BJ109" s="141"/>
      <c r="BK109" s="141"/>
      <c r="BL109" s="138"/>
    </row>
    <row r="110" spans="1:64" ht="13.5" customHeight="1" hidden="1">
      <c r="A110" s="347"/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327"/>
      <c r="AE110" s="327"/>
      <c r="AF110" s="327"/>
      <c r="AG110" s="327"/>
      <c r="AH110" s="327"/>
      <c r="AI110" s="327"/>
      <c r="AJ110" s="327"/>
      <c r="AK110" s="327"/>
      <c r="AL110" s="327"/>
      <c r="AM110" s="327"/>
      <c r="AN110" s="327"/>
      <c r="AO110" s="327"/>
      <c r="AP110" s="327"/>
      <c r="AQ110" s="327"/>
      <c r="AR110" s="327"/>
      <c r="AS110" s="327"/>
      <c r="AT110" s="327"/>
      <c r="AU110" s="327"/>
      <c r="AV110" s="327"/>
      <c r="AW110" s="327"/>
      <c r="AX110" s="327"/>
      <c r="AY110" s="327"/>
      <c r="AZ110" s="327"/>
      <c r="BA110" s="327"/>
      <c r="BB110" s="141"/>
      <c r="BC110" s="138"/>
      <c r="BD110" s="141"/>
      <c r="BE110" s="141"/>
      <c r="BF110" s="138"/>
      <c r="BG110" s="141"/>
      <c r="BH110" s="141"/>
      <c r="BI110" s="138"/>
      <c r="BJ110" s="141"/>
      <c r="BK110" s="141"/>
      <c r="BL110" s="138"/>
    </row>
    <row r="111" spans="1:64" ht="13.5" customHeight="1" hidden="1">
      <c r="A111" s="347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  <c r="Y111" s="327"/>
      <c r="Z111" s="327"/>
      <c r="AA111" s="327"/>
      <c r="AB111" s="327"/>
      <c r="AC111" s="327"/>
      <c r="AD111" s="327"/>
      <c r="AE111" s="327"/>
      <c r="AF111" s="327"/>
      <c r="AG111" s="327"/>
      <c r="AH111" s="327"/>
      <c r="AI111" s="327"/>
      <c r="AJ111" s="327"/>
      <c r="AK111" s="327"/>
      <c r="AL111" s="327"/>
      <c r="AM111" s="327"/>
      <c r="AN111" s="327"/>
      <c r="AO111" s="327"/>
      <c r="AP111" s="327"/>
      <c r="AQ111" s="327"/>
      <c r="AR111" s="327"/>
      <c r="AS111" s="327"/>
      <c r="AT111" s="327"/>
      <c r="AU111" s="327"/>
      <c r="AV111" s="327"/>
      <c r="AW111" s="327"/>
      <c r="AX111" s="327"/>
      <c r="AY111" s="327"/>
      <c r="AZ111" s="327"/>
      <c r="BA111" s="327"/>
      <c r="BB111" s="141"/>
      <c r="BC111" s="138"/>
      <c r="BD111" s="141"/>
      <c r="BE111" s="141"/>
      <c r="BF111" s="138"/>
      <c r="BG111" s="141"/>
      <c r="BH111" s="141"/>
      <c r="BI111" s="138"/>
      <c r="BJ111" s="141"/>
      <c r="BK111" s="141"/>
      <c r="BL111" s="138"/>
    </row>
    <row r="112" spans="1:64" ht="13.5" customHeight="1" hidden="1">
      <c r="A112" s="347"/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  <c r="Y112" s="327"/>
      <c r="Z112" s="327"/>
      <c r="AA112" s="327"/>
      <c r="AB112" s="327"/>
      <c r="AC112" s="327"/>
      <c r="AD112" s="327"/>
      <c r="AE112" s="327"/>
      <c r="AF112" s="327"/>
      <c r="AG112" s="327"/>
      <c r="AH112" s="327"/>
      <c r="AI112" s="327"/>
      <c r="AJ112" s="327"/>
      <c r="AK112" s="327"/>
      <c r="AL112" s="327"/>
      <c r="AM112" s="327"/>
      <c r="AN112" s="327"/>
      <c r="AO112" s="327"/>
      <c r="AP112" s="327"/>
      <c r="AQ112" s="327"/>
      <c r="AR112" s="327"/>
      <c r="AS112" s="327"/>
      <c r="AT112" s="327"/>
      <c r="AU112" s="327"/>
      <c r="AV112" s="327"/>
      <c r="AW112" s="327"/>
      <c r="AX112" s="327"/>
      <c r="AY112" s="327"/>
      <c r="AZ112" s="327"/>
      <c r="BA112" s="327"/>
      <c r="BB112" s="141"/>
      <c r="BC112" s="138"/>
      <c r="BD112" s="141"/>
      <c r="BE112" s="141"/>
      <c r="BF112" s="138"/>
      <c r="BG112" s="141"/>
      <c r="BH112" s="141"/>
      <c r="BI112" s="138"/>
      <c r="BJ112" s="141"/>
      <c r="BK112" s="141"/>
      <c r="BL112" s="138"/>
    </row>
    <row r="113" spans="1:64" ht="13.5" customHeight="1" hidden="1">
      <c r="A113" s="113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  <c r="AA113" s="334"/>
      <c r="AB113" s="334"/>
      <c r="AC113" s="334"/>
      <c r="AD113" s="334"/>
      <c r="AE113" s="334"/>
      <c r="AF113" s="334"/>
      <c r="AG113" s="334"/>
      <c r="AH113" s="334"/>
      <c r="AI113" s="334"/>
      <c r="AJ113" s="334"/>
      <c r="AK113" s="334"/>
      <c r="AL113" s="334"/>
      <c r="AM113" s="334"/>
      <c r="AN113" s="334"/>
      <c r="AO113" s="334"/>
      <c r="AP113" s="334"/>
      <c r="AQ113" s="334"/>
      <c r="AR113" s="334"/>
      <c r="AS113" s="334"/>
      <c r="AT113" s="334"/>
      <c r="AU113" s="334"/>
      <c r="AV113" s="334"/>
      <c r="AW113" s="334"/>
      <c r="AX113" s="334"/>
      <c r="AY113" s="334"/>
      <c r="AZ113" s="334"/>
      <c r="BA113" s="334"/>
      <c r="BB113" s="141"/>
      <c r="BC113" s="138"/>
      <c r="BD113" s="141"/>
      <c r="BE113" s="141"/>
      <c r="BF113" s="138"/>
      <c r="BG113" s="141"/>
      <c r="BH113" s="141"/>
      <c r="BI113" s="138"/>
      <c r="BJ113" s="141"/>
      <c r="BK113" s="141"/>
      <c r="BL113" s="138"/>
    </row>
    <row r="114" spans="1:64" ht="13.5" customHeight="1" hidden="1">
      <c r="A114" s="347" t="s">
        <v>468</v>
      </c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  <c r="Y114" s="327"/>
      <c r="Z114" s="327"/>
      <c r="AA114" s="327"/>
      <c r="AB114" s="327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327"/>
      <c r="AV114" s="327"/>
      <c r="AW114" s="327"/>
      <c r="AX114" s="327"/>
      <c r="AY114" s="327"/>
      <c r="AZ114" s="327"/>
      <c r="BA114" s="327"/>
      <c r="BB114" s="141"/>
      <c r="BC114" s="138"/>
      <c r="BD114" s="141"/>
      <c r="BE114" s="141"/>
      <c r="BF114" s="138"/>
      <c r="BG114" s="141"/>
      <c r="BH114" s="141"/>
      <c r="BI114" s="138"/>
      <c r="BJ114" s="141"/>
      <c r="BK114" s="141"/>
      <c r="BL114" s="138"/>
    </row>
    <row r="115" spans="1:64" ht="13.5" customHeight="1" hidden="1">
      <c r="A115" s="347"/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327"/>
      <c r="AM115" s="327"/>
      <c r="AN115" s="327"/>
      <c r="AO115" s="327"/>
      <c r="AP115" s="327"/>
      <c r="AQ115" s="327"/>
      <c r="AR115" s="327"/>
      <c r="AS115" s="327"/>
      <c r="AT115" s="327"/>
      <c r="AU115" s="327"/>
      <c r="AV115" s="327"/>
      <c r="AW115" s="327"/>
      <c r="AX115" s="327"/>
      <c r="AY115" s="327"/>
      <c r="AZ115" s="327"/>
      <c r="BA115" s="327"/>
      <c r="BB115" s="141"/>
      <c r="BC115" s="138"/>
      <c r="BD115" s="141"/>
      <c r="BE115" s="141"/>
      <c r="BF115" s="138"/>
      <c r="BG115" s="141"/>
      <c r="BH115" s="141"/>
      <c r="BI115" s="138"/>
      <c r="BJ115" s="141"/>
      <c r="BK115" s="141"/>
      <c r="BL115" s="138"/>
    </row>
    <row r="116" spans="1:64" ht="13.5" customHeight="1" hidden="1">
      <c r="A116" s="347"/>
      <c r="B116" s="327"/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7"/>
      <c r="AL116" s="327"/>
      <c r="AM116" s="327"/>
      <c r="AN116" s="327"/>
      <c r="AO116" s="327"/>
      <c r="AP116" s="327"/>
      <c r="AQ116" s="327"/>
      <c r="AR116" s="327"/>
      <c r="AS116" s="327"/>
      <c r="AT116" s="327"/>
      <c r="AU116" s="327"/>
      <c r="AV116" s="327"/>
      <c r="AW116" s="327"/>
      <c r="AX116" s="327"/>
      <c r="AY116" s="327"/>
      <c r="AZ116" s="327"/>
      <c r="BA116" s="327"/>
      <c r="BB116" s="141"/>
      <c r="BC116" s="138"/>
      <c r="BD116" s="141"/>
      <c r="BE116" s="141"/>
      <c r="BF116" s="138"/>
      <c r="BG116" s="141"/>
      <c r="BH116" s="141"/>
      <c r="BI116" s="138"/>
      <c r="BJ116" s="141"/>
      <c r="BK116" s="141"/>
      <c r="BL116" s="138"/>
    </row>
    <row r="117" spans="1:64" ht="13.5" customHeight="1" hidden="1">
      <c r="A117" s="347"/>
      <c r="B117" s="327"/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V117" s="327"/>
      <c r="W117" s="327"/>
      <c r="X117" s="327"/>
      <c r="Y117" s="327"/>
      <c r="Z117" s="327"/>
      <c r="AA117" s="327"/>
      <c r="AB117" s="327"/>
      <c r="AC117" s="327"/>
      <c r="AD117" s="327"/>
      <c r="AE117" s="327"/>
      <c r="AF117" s="327"/>
      <c r="AG117" s="327"/>
      <c r="AH117" s="327"/>
      <c r="AI117" s="327"/>
      <c r="AJ117" s="327"/>
      <c r="AK117" s="327"/>
      <c r="AL117" s="327"/>
      <c r="AM117" s="327"/>
      <c r="AN117" s="327"/>
      <c r="AO117" s="327"/>
      <c r="AP117" s="327"/>
      <c r="AQ117" s="327"/>
      <c r="AR117" s="327"/>
      <c r="AS117" s="327"/>
      <c r="AT117" s="327"/>
      <c r="AU117" s="327"/>
      <c r="AV117" s="327"/>
      <c r="AW117" s="327"/>
      <c r="AX117" s="327"/>
      <c r="AY117" s="327"/>
      <c r="AZ117" s="327"/>
      <c r="BA117" s="327"/>
      <c r="BB117" s="141"/>
      <c r="BC117" s="138"/>
      <c r="BD117" s="141"/>
      <c r="BE117" s="141"/>
      <c r="BF117" s="138"/>
      <c r="BG117" s="141"/>
      <c r="BH117" s="141"/>
      <c r="BI117" s="138"/>
      <c r="BJ117" s="141"/>
      <c r="BK117" s="141"/>
      <c r="BL117" s="138"/>
    </row>
    <row r="118" spans="1:64" ht="13.5" customHeight="1" hidden="1">
      <c r="A118" s="347"/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7"/>
      <c r="X118" s="327"/>
      <c r="Y118" s="327"/>
      <c r="Z118" s="327"/>
      <c r="AA118" s="327"/>
      <c r="AB118" s="327"/>
      <c r="AC118" s="327"/>
      <c r="AD118" s="327"/>
      <c r="AE118" s="327"/>
      <c r="AF118" s="327"/>
      <c r="AG118" s="327"/>
      <c r="AH118" s="327"/>
      <c r="AI118" s="327"/>
      <c r="AJ118" s="327"/>
      <c r="AK118" s="327"/>
      <c r="AL118" s="327"/>
      <c r="AM118" s="327"/>
      <c r="AN118" s="327"/>
      <c r="AO118" s="327"/>
      <c r="AP118" s="327"/>
      <c r="AQ118" s="327"/>
      <c r="AR118" s="327"/>
      <c r="AS118" s="327"/>
      <c r="AT118" s="327"/>
      <c r="AU118" s="327"/>
      <c r="AV118" s="327"/>
      <c r="AW118" s="327"/>
      <c r="AX118" s="327"/>
      <c r="AY118" s="327"/>
      <c r="AZ118" s="327"/>
      <c r="BA118" s="327"/>
      <c r="BB118" s="141"/>
      <c r="BC118" s="138"/>
      <c r="BD118" s="141"/>
      <c r="BE118" s="141"/>
      <c r="BF118" s="138"/>
      <c r="BG118" s="141"/>
      <c r="BH118" s="141"/>
      <c r="BI118" s="138"/>
      <c r="BJ118" s="141"/>
      <c r="BK118" s="141"/>
      <c r="BL118" s="138"/>
    </row>
    <row r="119" spans="1:64" ht="13.5" customHeight="1" hidden="1">
      <c r="A119" s="347"/>
      <c r="B119" s="327"/>
      <c r="C119" s="327"/>
      <c r="D119" s="327"/>
      <c r="E119" s="327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  <c r="U119" s="327"/>
      <c r="V119" s="327"/>
      <c r="W119" s="327"/>
      <c r="X119" s="327"/>
      <c r="Y119" s="327"/>
      <c r="Z119" s="327"/>
      <c r="AA119" s="327"/>
      <c r="AB119" s="327"/>
      <c r="AC119" s="327"/>
      <c r="AD119" s="327"/>
      <c r="AE119" s="327"/>
      <c r="AF119" s="327"/>
      <c r="AG119" s="327"/>
      <c r="AH119" s="327"/>
      <c r="AI119" s="327"/>
      <c r="AJ119" s="327"/>
      <c r="AK119" s="327"/>
      <c r="AL119" s="327"/>
      <c r="AM119" s="327"/>
      <c r="AN119" s="327"/>
      <c r="AO119" s="327"/>
      <c r="AP119" s="327"/>
      <c r="AQ119" s="327"/>
      <c r="AR119" s="327"/>
      <c r="AS119" s="327"/>
      <c r="AT119" s="327"/>
      <c r="AU119" s="327"/>
      <c r="AV119" s="327"/>
      <c r="AW119" s="327"/>
      <c r="AX119" s="327"/>
      <c r="AY119" s="327"/>
      <c r="AZ119" s="327"/>
      <c r="BA119" s="327"/>
      <c r="BB119" s="141"/>
      <c r="BC119" s="138"/>
      <c r="BD119" s="141"/>
      <c r="BE119" s="141"/>
      <c r="BF119" s="138"/>
      <c r="BG119" s="141"/>
      <c r="BH119" s="141"/>
      <c r="BI119" s="138"/>
      <c r="BJ119" s="141"/>
      <c r="BK119" s="141"/>
      <c r="BL119" s="138"/>
    </row>
    <row r="120" spans="1:64" ht="13.5" customHeight="1" hidden="1">
      <c r="A120" s="113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  <c r="AB120" s="334"/>
      <c r="AC120" s="334"/>
      <c r="AD120" s="334"/>
      <c r="AE120" s="334"/>
      <c r="AF120" s="334"/>
      <c r="AG120" s="334"/>
      <c r="AH120" s="334"/>
      <c r="AI120" s="334"/>
      <c r="AJ120" s="334"/>
      <c r="AK120" s="334"/>
      <c r="AL120" s="334"/>
      <c r="AM120" s="334"/>
      <c r="AN120" s="334"/>
      <c r="AO120" s="334"/>
      <c r="AP120" s="334"/>
      <c r="AQ120" s="334"/>
      <c r="AR120" s="334"/>
      <c r="AS120" s="334"/>
      <c r="AT120" s="334"/>
      <c r="AU120" s="334"/>
      <c r="AV120" s="334"/>
      <c r="AW120" s="334"/>
      <c r="AX120" s="334"/>
      <c r="AY120" s="334"/>
      <c r="AZ120" s="334"/>
      <c r="BA120" s="334"/>
      <c r="BB120" s="141"/>
      <c r="BC120" s="138"/>
      <c r="BD120" s="141"/>
      <c r="BE120" s="141"/>
      <c r="BF120" s="138"/>
      <c r="BG120" s="141"/>
      <c r="BH120" s="141"/>
      <c r="BI120" s="138"/>
      <c r="BJ120" s="141"/>
      <c r="BK120" s="141"/>
      <c r="BL120" s="138"/>
    </row>
    <row r="121" spans="1:64" ht="13.5" customHeight="1" hidden="1">
      <c r="A121" s="347" t="s">
        <v>475</v>
      </c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327"/>
      <c r="Z121" s="327"/>
      <c r="AA121" s="327"/>
      <c r="AB121" s="327"/>
      <c r="AC121" s="327"/>
      <c r="AD121" s="327"/>
      <c r="AE121" s="327"/>
      <c r="AF121" s="327"/>
      <c r="AG121" s="327"/>
      <c r="AH121" s="327"/>
      <c r="AI121" s="327"/>
      <c r="AJ121" s="327"/>
      <c r="AK121" s="327"/>
      <c r="AL121" s="327"/>
      <c r="AM121" s="327"/>
      <c r="AN121" s="327"/>
      <c r="AO121" s="327"/>
      <c r="AP121" s="327"/>
      <c r="AQ121" s="327"/>
      <c r="AR121" s="327"/>
      <c r="AS121" s="327"/>
      <c r="AT121" s="327"/>
      <c r="AU121" s="327"/>
      <c r="AV121" s="327"/>
      <c r="AW121" s="327"/>
      <c r="AX121" s="327"/>
      <c r="AY121" s="327"/>
      <c r="AZ121" s="327"/>
      <c r="BA121" s="327"/>
      <c r="BB121" s="141"/>
      <c r="BC121" s="138"/>
      <c r="BD121" s="141"/>
      <c r="BE121" s="141"/>
      <c r="BF121" s="138"/>
      <c r="BG121" s="141"/>
      <c r="BH121" s="141"/>
      <c r="BI121" s="138"/>
      <c r="BJ121" s="141"/>
      <c r="BK121" s="141"/>
      <c r="BL121" s="138"/>
    </row>
    <row r="122" spans="1:64" ht="13.5" customHeight="1" hidden="1">
      <c r="A122" s="347"/>
      <c r="B122" s="327"/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  <c r="Y122" s="327"/>
      <c r="Z122" s="327"/>
      <c r="AA122" s="327"/>
      <c r="AB122" s="327"/>
      <c r="AC122" s="327"/>
      <c r="AD122" s="327"/>
      <c r="AE122" s="327"/>
      <c r="AF122" s="327"/>
      <c r="AG122" s="327"/>
      <c r="AH122" s="327"/>
      <c r="AI122" s="327"/>
      <c r="AJ122" s="327"/>
      <c r="AK122" s="327"/>
      <c r="AL122" s="327"/>
      <c r="AM122" s="327"/>
      <c r="AN122" s="327"/>
      <c r="AO122" s="327"/>
      <c r="AP122" s="327"/>
      <c r="AQ122" s="327"/>
      <c r="AR122" s="327"/>
      <c r="AS122" s="327"/>
      <c r="AT122" s="327"/>
      <c r="AU122" s="327"/>
      <c r="AV122" s="327"/>
      <c r="AW122" s="327"/>
      <c r="AX122" s="327"/>
      <c r="AY122" s="327"/>
      <c r="AZ122" s="327"/>
      <c r="BA122" s="327"/>
      <c r="BB122" s="141"/>
      <c r="BC122" s="138"/>
      <c r="BD122" s="141"/>
      <c r="BE122" s="141"/>
      <c r="BF122" s="138"/>
      <c r="BG122" s="141"/>
      <c r="BH122" s="141"/>
      <c r="BI122" s="138"/>
      <c r="BJ122" s="141"/>
      <c r="BK122" s="141"/>
      <c r="BL122" s="138"/>
    </row>
    <row r="123" spans="1:64" ht="13.5" customHeight="1" hidden="1">
      <c r="A123" s="347"/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327"/>
      <c r="Z123" s="327"/>
      <c r="AA123" s="327"/>
      <c r="AB123" s="327"/>
      <c r="AC123" s="327"/>
      <c r="AD123" s="327"/>
      <c r="AE123" s="327"/>
      <c r="AF123" s="327"/>
      <c r="AG123" s="327"/>
      <c r="AH123" s="327"/>
      <c r="AI123" s="327"/>
      <c r="AJ123" s="327"/>
      <c r="AK123" s="327"/>
      <c r="AL123" s="327"/>
      <c r="AM123" s="327"/>
      <c r="AN123" s="327"/>
      <c r="AO123" s="327"/>
      <c r="AP123" s="327"/>
      <c r="AQ123" s="327"/>
      <c r="AR123" s="327"/>
      <c r="AS123" s="327"/>
      <c r="AT123" s="327"/>
      <c r="AU123" s="327"/>
      <c r="AV123" s="327"/>
      <c r="AW123" s="327"/>
      <c r="AX123" s="327"/>
      <c r="AY123" s="327"/>
      <c r="AZ123" s="327"/>
      <c r="BA123" s="327"/>
      <c r="BB123" s="141"/>
      <c r="BC123" s="138"/>
      <c r="BD123" s="141"/>
      <c r="BE123" s="141"/>
      <c r="BF123" s="138"/>
      <c r="BG123" s="141"/>
      <c r="BH123" s="141"/>
      <c r="BI123" s="138"/>
      <c r="BJ123" s="141"/>
      <c r="BK123" s="141"/>
      <c r="BL123" s="138"/>
    </row>
    <row r="124" spans="1:64" ht="13.5" customHeight="1" hidden="1">
      <c r="A124" s="347"/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  <c r="Y124" s="327"/>
      <c r="Z124" s="327"/>
      <c r="AA124" s="327"/>
      <c r="AB124" s="327"/>
      <c r="AC124" s="327"/>
      <c r="AD124" s="327"/>
      <c r="AE124" s="327"/>
      <c r="AF124" s="327"/>
      <c r="AG124" s="327"/>
      <c r="AH124" s="327"/>
      <c r="AI124" s="327"/>
      <c r="AJ124" s="327"/>
      <c r="AK124" s="327"/>
      <c r="AL124" s="327"/>
      <c r="AM124" s="327"/>
      <c r="AN124" s="327"/>
      <c r="AO124" s="327"/>
      <c r="AP124" s="327"/>
      <c r="AQ124" s="327"/>
      <c r="AR124" s="327"/>
      <c r="AS124" s="327"/>
      <c r="AT124" s="327"/>
      <c r="AU124" s="327"/>
      <c r="AV124" s="327"/>
      <c r="AW124" s="327"/>
      <c r="AX124" s="327"/>
      <c r="AY124" s="327"/>
      <c r="AZ124" s="327"/>
      <c r="BA124" s="327"/>
      <c r="BB124" s="141"/>
      <c r="BC124" s="138"/>
      <c r="BD124" s="141"/>
      <c r="BE124" s="141"/>
      <c r="BF124" s="138"/>
      <c r="BG124" s="141"/>
      <c r="BH124" s="141"/>
      <c r="BI124" s="138"/>
      <c r="BJ124" s="141"/>
      <c r="BK124" s="141"/>
      <c r="BL124" s="138"/>
    </row>
    <row r="125" spans="1:64" ht="13.5" customHeight="1" hidden="1">
      <c r="A125" s="347"/>
      <c r="B125" s="327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  <c r="Y125" s="327"/>
      <c r="Z125" s="327"/>
      <c r="AA125" s="327"/>
      <c r="AB125" s="327"/>
      <c r="AC125" s="327"/>
      <c r="AD125" s="327"/>
      <c r="AE125" s="327"/>
      <c r="AF125" s="327"/>
      <c r="AG125" s="327"/>
      <c r="AH125" s="327"/>
      <c r="AI125" s="327"/>
      <c r="AJ125" s="327"/>
      <c r="AK125" s="327"/>
      <c r="AL125" s="327"/>
      <c r="AM125" s="327"/>
      <c r="AN125" s="327"/>
      <c r="AO125" s="327"/>
      <c r="AP125" s="327"/>
      <c r="AQ125" s="327"/>
      <c r="AR125" s="327"/>
      <c r="AS125" s="327"/>
      <c r="AT125" s="327"/>
      <c r="AU125" s="327"/>
      <c r="AV125" s="327"/>
      <c r="AW125" s="327"/>
      <c r="AX125" s="327"/>
      <c r="AY125" s="327"/>
      <c r="AZ125" s="327"/>
      <c r="BA125" s="327"/>
      <c r="BB125" s="141"/>
      <c r="BC125" s="138"/>
      <c r="BD125" s="141"/>
      <c r="BE125" s="141"/>
      <c r="BF125" s="138"/>
      <c r="BG125" s="141"/>
      <c r="BH125" s="141"/>
      <c r="BI125" s="138"/>
      <c r="BJ125" s="141"/>
      <c r="BK125" s="141"/>
      <c r="BL125" s="138"/>
    </row>
    <row r="126" spans="1:64" ht="13.5" customHeight="1" hidden="1">
      <c r="A126" s="347"/>
      <c r="B126" s="327"/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27"/>
      <c r="U126" s="327"/>
      <c r="V126" s="327"/>
      <c r="W126" s="327"/>
      <c r="X126" s="327"/>
      <c r="Y126" s="327"/>
      <c r="Z126" s="327"/>
      <c r="AA126" s="327"/>
      <c r="AB126" s="327"/>
      <c r="AC126" s="327"/>
      <c r="AD126" s="327"/>
      <c r="AE126" s="327"/>
      <c r="AF126" s="327"/>
      <c r="AG126" s="327"/>
      <c r="AH126" s="327"/>
      <c r="AI126" s="327"/>
      <c r="AJ126" s="327"/>
      <c r="AK126" s="327"/>
      <c r="AL126" s="327"/>
      <c r="AM126" s="327"/>
      <c r="AN126" s="327"/>
      <c r="AO126" s="327"/>
      <c r="AP126" s="327"/>
      <c r="AQ126" s="327"/>
      <c r="AR126" s="327"/>
      <c r="AS126" s="327"/>
      <c r="AT126" s="327"/>
      <c r="AU126" s="327"/>
      <c r="AV126" s="327"/>
      <c r="AW126" s="327"/>
      <c r="AX126" s="327"/>
      <c r="AY126" s="327"/>
      <c r="AZ126" s="327"/>
      <c r="BA126" s="327"/>
      <c r="BB126" s="141"/>
      <c r="BC126" s="138"/>
      <c r="BD126" s="141"/>
      <c r="BE126" s="141"/>
      <c r="BF126" s="138"/>
      <c r="BG126" s="141"/>
      <c r="BH126" s="141"/>
      <c r="BI126" s="138"/>
      <c r="BJ126" s="141"/>
      <c r="BK126" s="141"/>
      <c r="BL126" s="138"/>
    </row>
    <row r="127" spans="1:64" ht="6" customHeight="1">
      <c r="A127" s="138"/>
      <c r="B127" s="138"/>
      <c r="BB127" s="141"/>
      <c r="BC127" s="138"/>
      <c r="BD127" s="141"/>
      <c r="BE127" s="141"/>
      <c r="BF127" s="138"/>
      <c r="BG127" s="141"/>
      <c r="BH127" s="141"/>
      <c r="BI127" s="138"/>
      <c r="BJ127" s="141"/>
      <c r="BK127" s="141"/>
      <c r="BL127" s="138"/>
    </row>
    <row r="128" spans="1:64" ht="12.75" customHeight="1">
      <c r="A128" s="346" t="s">
        <v>476</v>
      </c>
      <c r="B128" s="346"/>
      <c r="C128" s="346"/>
      <c r="D128" s="346"/>
      <c r="E128" s="346"/>
      <c r="F128" s="346"/>
      <c r="G128" s="127"/>
      <c r="H128" s="344" t="s">
        <v>477</v>
      </c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138"/>
      <c r="Y128" s="127" t="s">
        <v>6</v>
      </c>
      <c r="Z128" s="345" t="s">
        <v>478</v>
      </c>
      <c r="AA128" s="345"/>
      <c r="AB128" s="345"/>
      <c r="AC128" s="345"/>
      <c r="AD128" s="345"/>
      <c r="AE128" s="345"/>
      <c r="AF128" s="345"/>
      <c r="AG128" s="138"/>
      <c r="AH128" s="138"/>
      <c r="AI128" s="138"/>
      <c r="AJ128" s="138"/>
      <c r="AK128" s="138"/>
      <c r="AL128" s="138"/>
      <c r="AM128" s="138"/>
      <c r="AN128" s="138"/>
      <c r="AO128" s="143"/>
      <c r="AP128" s="138"/>
      <c r="AQ128" s="138"/>
      <c r="AR128" s="144" t="s">
        <v>469</v>
      </c>
      <c r="AS128" s="345" t="s">
        <v>479</v>
      </c>
      <c r="AT128" s="345"/>
      <c r="AU128" s="345"/>
      <c r="AV128" s="345"/>
      <c r="AW128" s="345"/>
      <c r="AX128" s="345"/>
      <c r="AY128" s="345"/>
      <c r="AZ128" s="345"/>
      <c r="BA128" s="345"/>
      <c r="BB128" s="345"/>
      <c r="BC128" s="345"/>
      <c r="BD128" s="345"/>
      <c r="BE128" s="345"/>
      <c r="BF128" s="345"/>
      <c r="BG128" s="345"/>
      <c r="BH128" s="345"/>
      <c r="BI128" s="345"/>
      <c r="BJ128" s="345"/>
      <c r="BK128" s="345"/>
      <c r="BL128" s="345"/>
    </row>
    <row r="129" spans="1:64" ht="3.75" customHeight="1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43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41"/>
      <c r="BB129" s="141"/>
      <c r="BC129" s="138"/>
      <c r="BD129" s="141"/>
      <c r="BE129" s="141"/>
      <c r="BF129" s="138"/>
      <c r="BG129" s="141"/>
      <c r="BH129" s="141"/>
      <c r="BI129" s="138"/>
      <c r="BJ129" s="141"/>
      <c r="BK129" s="141"/>
      <c r="BL129" s="138"/>
    </row>
    <row r="130" spans="1:64" ht="12" customHeight="1">
      <c r="A130" s="138"/>
      <c r="B130" s="138"/>
      <c r="C130" s="138"/>
      <c r="D130" s="138"/>
      <c r="E130" s="138"/>
      <c r="F130" s="138"/>
      <c r="G130" s="127" t="s">
        <v>464</v>
      </c>
      <c r="H130" s="344" t="s">
        <v>480</v>
      </c>
      <c r="I130" s="344"/>
      <c r="J130" s="344"/>
      <c r="K130" s="344"/>
      <c r="L130" s="344"/>
      <c r="M130" s="344"/>
      <c r="N130" s="344"/>
      <c r="O130" s="344"/>
      <c r="P130" s="344"/>
      <c r="Q130" s="344"/>
      <c r="R130" s="138"/>
      <c r="S130" s="138"/>
      <c r="T130" s="138"/>
      <c r="U130" s="141"/>
      <c r="V130" s="138"/>
      <c r="W130" s="138"/>
      <c r="X130" s="138"/>
      <c r="Y130" s="127" t="s">
        <v>36</v>
      </c>
      <c r="Z130" s="344" t="s">
        <v>481</v>
      </c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138"/>
      <c r="AR130" s="127" t="s">
        <v>466</v>
      </c>
      <c r="AS130" s="345" t="s">
        <v>482</v>
      </c>
      <c r="AT130" s="345"/>
      <c r="AU130" s="345"/>
      <c r="AV130" s="345"/>
      <c r="AW130" s="345"/>
      <c r="AX130" s="345"/>
      <c r="AY130" s="345"/>
      <c r="AZ130" s="345"/>
      <c r="BA130" s="345"/>
      <c r="BB130" s="345"/>
      <c r="BC130" s="345"/>
      <c r="BD130" s="345"/>
      <c r="BE130" s="345"/>
      <c r="BF130" s="345"/>
      <c r="BG130" s="141"/>
      <c r="BH130" s="141"/>
      <c r="BI130" s="138"/>
      <c r="BJ130" s="141"/>
      <c r="BK130" s="141"/>
      <c r="BL130" s="138"/>
    </row>
    <row r="131" spans="1:64" ht="3.75" customHeight="1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41"/>
      <c r="BB131" s="141"/>
      <c r="BC131" s="138"/>
      <c r="BD131" s="141"/>
      <c r="BE131" s="141"/>
      <c r="BF131" s="138"/>
      <c r="BG131" s="141"/>
      <c r="BH131" s="141"/>
      <c r="BI131" s="138"/>
      <c r="BJ131" s="141"/>
      <c r="BK131" s="141"/>
      <c r="BL131" s="138"/>
    </row>
    <row r="132" spans="1:64" ht="12.75" customHeight="1">
      <c r="A132" s="138"/>
      <c r="B132" s="138"/>
      <c r="C132" s="138"/>
      <c r="D132" s="138"/>
      <c r="E132" s="138"/>
      <c r="F132" s="138"/>
      <c r="G132" s="127" t="s">
        <v>463</v>
      </c>
      <c r="H132" s="344" t="s">
        <v>483</v>
      </c>
      <c r="I132" s="344"/>
      <c r="J132" s="344"/>
      <c r="K132" s="344"/>
      <c r="L132" s="344"/>
      <c r="M132" s="344"/>
      <c r="N132" s="344"/>
      <c r="O132" s="344"/>
      <c r="P132" s="344"/>
      <c r="Q132" s="344"/>
      <c r="R132" s="138"/>
      <c r="S132" s="138"/>
      <c r="T132" s="138"/>
      <c r="U132" s="141"/>
      <c r="V132" s="138"/>
      <c r="W132" s="138"/>
      <c r="X132" s="138"/>
      <c r="Y132" s="127" t="s">
        <v>468</v>
      </c>
      <c r="Z132" s="344" t="s">
        <v>484</v>
      </c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138"/>
      <c r="AR132" s="127" t="s">
        <v>217</v>
      </c>
      <c r="AS132" s="344" t="s">
        <v>485</v>
      </c>
      <c r="AT132" s="344"/>
      <c r="AU132" s="344"/>
      <c r="AV132" s="344"/>
      <c r="AW132" s="344"/>
      <c r="AX132" s="344"/>
      <c r="AY132" s="344"/>
      <c r="AZ132" s="344"/>
      <c r="BA132" s="344"/>
      <c r="BB132" s="344"/>
      <c r="BC132" s="138"/>
      <c r="BD132" s="141"/>
      <c r="BE132" s="141"/>
      <c r="BF132" s="138"/>
      <c r="BG132" s="141"/>
      <c r="BH132" s="141"/>
      <c r="BI132" s="138"/>
      <c r="BJ132" s="141"/>
      <c r="BK132" s="141"/>
      <c r="BL132" s="138"/>
    </row>
    <row r="133" spans="1:64" ht="12.75" customHeight="1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41"/>
      <c r="BB133" s="141"/>
      <c r="BC133" s="138"/>
      <c r="BD133" s="141"/>
      <c r="BE133" s="141"/>
      <c r="BF133" s="138"/>
      <c r="BG133" s="141"/>
      <c r="BH133" s="141"/>
      <c r="BI133" s="138"/>
      <c r="BJ133" s="141"/>
      <c r="BK133" s="141"/>
      <c r="BL133" s="138"/>
    </row>
    <row r="134" spans="1:64" ht="18" customHeight="1">
      <c r="A134" s="343" t="s">
        <v>588</v>
      </c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  <c r="AO134" s="343"/>
      <c r="AP134" s="343"/>
      <c r="AQ134" s="343"/>
      <c r="AR134" s="343"/>
      <c r="AS134" s="343"/>
      <c r="AT134" s="343"/>
      <c r="AU134" s="343"/>
      <c r="AV134" s="343"/>
      <c r="AW134" s="343"/>
      <c r="AX134" s="343"/>
      <c r="AY134" s="343"/>
      <c r="AZ134" s="343"/>
      <c r="BA134" s="343"/>
      <c r="BB134" s="141"/>
      <c r="BC134" s="138"/>
      <c r="BD134" s="141"/>
      <c r="BE134" s="141"/>
      <c r="BF134" s="138"/>
      <c r="BG134" s="141"/>
      <c r="BH134" s="141"/>
      <c r="BI134" s="138"/>
      <c r="BJ134" s="141"/>
      <c r="BK134" s="141"/>
      <c r="BL134" s="138"/>
    </row>
    <row r="135" spans="1:64" ht="3" customHeight="1">
      <c r="A135" s="343"/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  <c r="AO135" s="343"/>
      <c r="AP135" s="343"/>
      <c r="AQ135" s="343"/>
      <c r="AR135" s="343"/>
      <c r="AS135" s="343"/>
      <c r="AT135" s="343"/>
      <c r="AU135" s="343"/>
      <c r="AV135" s="343"/>
      <c r="AW135" s="343"/>
      <c r="AX135" s="343"/>
      <c r="AY135" s="343"/>
      <c r="AZ135" s="343"/>
      <c r="BA135" s="343"/>
      <c r="BB135" s="343"/>
      <c r="BC135" s="343"/>
      <c r="BD135" s="343"/>
      <c r="BE135" s="343"/>
      <c r="BF135" s="343"/>
      <c r="BG135" s="343"/>
      <c r="BH135" s="343"/>
      <c r="BI135" s="343"/>
      <c r="BJ135" s="343"/>
      <c r="BK135" s="343"/>
      <c r="BL135" s="343"/>
    </row>
    <row r="136" spans="1:68" ht="12.75" customHeight="1">
      <c r="A136" s="342" t="s">
        <v>417</v>
      </c>
      <c r="B136" s="341" t="s">
        <v>486</v>
      </c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R136" s="341"/>
      <c r="S136" s="341"/>
      <c r="T136" s="341" t="s">
        <v>487</v>
      </c>
      <c r="U136" s="341"/>
      <c r="V136" s="341"/>
      <c r="W136" s="341"/>
      <c r="X136" s="341"/>
      <c r="Y136" s="341"/>
      <c r="Z136" s="341"/>
      <c r="AA136" s="341"/>
      <c r="AB136" s="341"/>
      <c r="AC136" s="341" t="s">
        <v>488</v>
      </c>
      <c r="AD136" s="341"/>
      <c r="AE136" s="341"/>
      <c r="AF136" s="341"/>
      <c r="AG136" s="341"/>
      <c r="AH136" s="341"/>
      <c r="AI136" s="341"/>
      <c r="AJ136" s="341"/>
      <c r="AK136" s="341"/>
      <c r="AL136" s="341"/>
      <c r="AM136" s="341"/>
      <c r="AN136" s="341"/>
      <c r="AO136" s="341"/>
      <c r="AP136" s="341"/>
      <c r="AQ136" s="341"/>
      <c r="AR136" s="341"/>
      <c r="AS136" s="341"/>
      <c r="AT136" s="341"/>
      <c r="AU136" s="341"/>
      <c r="AV136" s="341"/>
      <c r="AW136" s="341"/>
      <c r="AX136" s="342" t="s">
        <v>489</v>
      </c>
      <c r="AY136" s="342"/>
      <c r="AZ136" s="342"/>
      <c r="BA136" s="342"/>
      <c r="BB136" s="342"/>
      <c r="BC136" s="342"/>
      <c r="BD136" s="341" t="s">
        <v>490</v>
      </c>
      <c r="BE136" s="341"/>
      <c r="BF136" s="341"/>
      <c r="BG136" s="341" t="s">
        <v>261</v>
      </c>
      <c r="BH136" s="341"/>
      <c r="BI136" s="341"/>
      <c r="BJ136" s="341" t="s">
        <v>491</v>
      </c>
      <c r="BK136" s="341"/>
      <c r="BL136" s="341"/>
      <c r="BM136" s="341"/>
      <c r="BN136" s="342" t="s">
        <v>492</v>
      </c>
      <c r="BO136" s="342"/>
      <c r="BP136" s="342"/>
    </row>
    <row r="137" spans="1:68" ht="32.25" customHeight="1">
      <c r="A137" s="342"/>
      <c r="B137" s="341"/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 t="s">
        <v>128</v>
      </c>
      <c r="AD137" s="341"/>
      <c r="AE137" s="341"/>
      <c r="AF137" s="341"/>
      <c r="AG137" s="341"/>
      <c r="AH137" s="341"/>
      <c r="AI137" s="341"/>
      <c r="AJ137" s="341" t="s">
        <v>131</v>
      </c>
      <c r="AK137" s="341"/>
      <c r="AL137" s="341"/>
      <c r="AM137" s="341"/>
      <c r="AN137" s="341"/>
      <c r="AO137" s="341"/>
      <c r="AP137" s="341"/>
      <c r="AQ137" s="341" t="s">
        <v>493</v>
      </c>
      <c r="AR137" s="341"/>
      <c r="AS137" s="341"/>
      <c r="AT137" s="341"/>
      <c r="AU137" s="341"/>
      <c r="AV137" s="341"/>
      <c r="AW137" s="341"/>
      <c r="AX137" s="341" t="s">
        <v>494</v>
      </c>
      <c r="AY137" s="341"/>
      <c r="AZ137" s="341"/>
      <c r="BA137" s="341" t="s">
        <v>495</v>
      </c>
      <c r="BB137" s="341"/>
      <c r="BC137" s="341"/>
      <c r="BD137" s="341"/>
      <c r="BE137" s="333"/>
      <c r="BF137" s="341"/>
      <c r="BG137" s="341"/>
      <c r="BH137" s="333"/>
      <c r="BI137" s="341"/>
      <c r="BJ137" s="341"/>
      <c r="BK137" s="333"/>
      <c r="BL137" s="333"/>
      <c r="BM137" s="341"/>
      <c r="BN137" s="342"/>
      <c r="BO137" s="333"/>
      <c r="BP137" s="342"/>
    </row>
    <row r="138" spans="1:68" ht="12" customHeight="1">
      <c r="A138" s="342"/>
      <c r="B138" s="341" t="s">
        <v>261</v>
      </c>
      <c r="C138" s="341"/>
      <c r="D138" s="341"/>
      <c r="E138" s="341"/>
      <c r="F138" s="341"/>
      <c r="G138" s="341"/>
      <c r="H138" s="341" t="s">
        <v>496</v>
      </c>
      <c r="I138" s="341"/>
      <c r="J138" s="341"/>
      <c r="K138" s="341"/>
      <c r="L138" s="341"/>
      <c r="M138" s="341"/>
      <c r="N138" s="341" t="s">
        <v>497</v>
      </c>
      <c r="O138" s="341"/>
      <c r="P138" s="341"/>
      <c r="Q138" s="341"/>
      <c r="R138" s="341"/>
      <c r="S138" s="341"/>
      <c r="T138" s="341" t="s">
        <v>261</v>
      </c>
      <c r="U138" s="341"/>
      <c r="V138" s="341"/>
      <c r="W138" s="341" t="s">
        <v>496</v>
      </c>
      <c r="X138" s="341"/>
      <c r="Y138" s="341"/>
      <c r="Z138" s="341" t="s">
        <v>497</v>
      </c>
      <c r="AA138" s="341"/>
      <c r="AB138" s="341"/>
      <c r="AC138" s="341" t="s">
        <v>261</v>
      </c>
      <c r="AD138" s="341"/>
      <c r="AE138" s="341"/>
      <c r="AF138" s="341" t="s">
        <v>496</v>
      </c>
      <c r="AG138" s="341"/>
      <c r="AH138" s="341" t="s">
        <v>497</v>
      </c>
      <c r="AI138" s="341"/>
      <c r="AJ138" s="341" t="s">
        <v>261</v>
      </c>
      <c r="AK138" s="341"/>
      <c r="AL138" s="341"/>
      <c r="AM138" s="341" t="s">
        <v>496</v>
      </c>
      <c r="AN138" s="341"/>
      <c r="AO138" s="341" t="s">
        <v>497</v>
      </c>
      <c r="AP138" s="341"/>
      <c r="AQ138" s="341" t="s">
        <v>261</v>
      </c>
      <c r="AR138" s="341"/>
      <c r="AS138" s="341"/>
      <c r="AT138" s="341" t="s">
        <v>496</v>
      </c>
      <c r="AU138" s="341"/>
      <c r="AV138" s="341" t="s">
        <v>497</v>
      </c>
      <c r="AW138" s="341"/>
      <c r="AX138" s="341"/>
      <c r="AY138" s="341"/>
      <c r="AZ138" s="341"/>
      <c r="BA138" s="341"/>
      <c r="BB138" s="341"/>
      <c r="BC138" s="341"/>
      <c r="BD138" s="341"/>
      <c r="BE138" s="341"/>
      <c r="BF138" s="341"/>
      <c r="BG138" s="341"/>
      <c r="BH138" s="341"/>
      <c r="BI138" s="341"/>
      <c r="BJ138" s="341"/>
      <c r="BK138" s="333"/>
      <c r="BL138" s="333"/>
      <c r="BM138" s="341"/>
      <c r="BN138" s="342"/>
      <c r="BO138" s="333"/>
      <c r="BP138" s="342"/>
    </row>
    <row r="139" spans="1:68" ht="21.75" customHeight="1">
      <c r="A139" s="342"/>
      <c r="B139" s="339" t="s">
        <v>498</v>
      </c>
      <c r="C139" s="339"/>
      <c r="D139" s="339"/>
      <c r="E139" s="340" t="s">
        <v>499</v>
      </c>
      <c r="F139" s="340"/>
      <c r="G139" s="340"/>
      <c r="H139" s="339" t="s">
        <v>498</v>
      </c>
      <c r="I139" s="339"/>
      <c r="J139" s="339"/>
      <c r="K139" s="340" t="s">
        <v>499</v>
      </c>
      <c r="L139" s="340"/>
      <c r="M139" s="340"/>
      <c r="N139" s="339" t="s">
        <v>498</v>
      </c>
      <c r="O139" s="339"/>
      <c r="P139" s="339"/>
      <c r="Q139" s="340" t="s">
        <v>499</v>
      </c>
      <c r="R139" s="340"/>
      <c r="S139" s="340"/>
      <c r="T139" s="339" t="s">
        <v>498</v>
      </c>
      <c r="U139" s="339"/>
      <c r="V139" s="339"/>
      <c r="W139" s="339" t="s">
        <v>498</v>
      </c>
      <c r="X139" s="339"/>
      <c r="Y139" s="339"/>
      <c r="Z139" s="339" t="s">
        <v>498</v>
      </c>
      <c r="AA139" s="339"/>
      <c r="AB139" s="339"/>
      <c r="AC139" s="339" t="s">
        <v>498</v>
      </c>
      <c r="AD139" s="339"/>
      <c r="AE139" s="339"/>
      <c r="AF139" s="339" t="s">
        <v>498</v>
      </c>
      <c r="AG139" s="339"/>
      <c r="AH139" s="339" t="s">
        <v>498</v>
      </c>
      <c r="AI139" s="339"/>
      <c r="AJ139" s="339" t="s">
        <v>498</v>
      </c>
      <c r="AK139" s="339"/>
      <c r="AL139" s="339"/>
      <c r="AM139" s="339" t="s">
        <v>498</v>
      </c>
      <c r="AN139" s="339"/>
      <c r="AO139" s="339" t="s">
        <v>498</v>
      </c>
      <c r="AP139" s="339"/>
      <c r="AQ139" s="339" t="s">
        <v>498</v>
      </c>
      <c r="AR139" s="339"/>
      <c r="AS139" s="339"/>
      <c r="AT139" s="339" t="s">
        <v>498</v>
      </c>
      <c r="AU139" s="339"/>
      <c r="AV139" s="339" t="s">
        <v>498</v>
      </c>
      <c r="AW139" s="339"/>
      <c r="AX139" s="339" t="s">
        <v>498</v>
      </c>
      <c r="AY139" s="339"/>
      <c r="AZ139" s="339"/>
      <c r="BA139" s="339" t="s">
        <v>498</v>
      </c>
      <c r="BB139" s="339"/>
      <c r="BC139" s="339"/>
      <c r="BD139" s="339" t="s">
        <v>498</v>
      </c>
      <c r="BE139" s="339"/>
      <c r="BF139" s="339"/>
      <c r="BG139" s="339" t="s">
        <v>498</v>
      </c>
      <c r="BH139" s="339"/>
      <c r="BI139" s="339"/>
      <c r="BJ139" s="341"/>
      <c r="BK139" s="341"/>
      <c r="BL139" s="341"/>
      <c r="BM139" s="341"/>
      <c r="BN139" s="342"/>
      <c r="BO139" s="342"/>
      <c r="BP139" s="342"/>
    </row>
    <row r="140" spans="1:68" ht="12" customHeight="1" hidden="1">
      <c r="A140" s="127" t="s">
        <v>462</v>
      </c>
      <c r="B140" s="327" t="s">
        <v>500</v>
      </c>
      <c r="C140" s="327"/>
      <c r="D140" s="327"/>
      <c r="E140" s="327" t="s">
        <v>333</v>
      </c>
      <c r="F140" s="327"/>
      <c r="G140" s="327"/>
      <c r="H140" s="327" t="s">
        <v>501</v>
      </c>
      <c r="I140" s="327"/>
      <c r="J140" s="327"/>
      <c r="K140" s="327" t="s">
        <v>336</v>
      </c>
      <c r="L140" s="327"/>
      <c r="M140" s="327"/>
      <c r="N140" s="327" t="s">
        <v>502</v>
      </c>
      <c r="O140" s="327"/>
      <c r="P140" s="327"/>
      <c r="Q140" s="327" t="s">
        <v>338</v>
      </c>
      <c r="R140" s="327"/>
      <c r="S140" s="327"/>
      <c r="T140" s="327" t="s">
        <v>377</v>
      </c>
      <c r="U140" s="327"/>
      <c r="V140" s="327"/>
      <c r="W140" s="327"/>
      <c r="X140" s="327"/>
      <c r="Y140" s="327"/>
      <c r="Z140" s="327" t="s">
        <v>377</v>
      </c>
      <c r="AA140" s="327"/>
      <c r="AB140" s="327"/>
      <c r="AC140" s="327"/>
      <c r="AD140" s="327"/>
      <c r="AE140" s="327"/>
      <c r="AF140" s="327"/>
      <c r="AG140" s="327"/>
      <c r="AH140" s="327"/>
      <c r="AI140" s="327"/>
      <c r="AJ140" s="327"/>
      <c r="AK140" s="327"/>
      <c r="AL140" s="327"/>
      <c r="AM140" s="327"/>
      <c r="AN140" s="327"/>
      <c r="AO140" s="327"/>
      <c r="AP140" s="327"/>
      <c r="AQ140" s="327"/>
      <c r="AR140" s="327"/>
      <c r="AS140" s="327"/>
      <c r="AT140" s="327"/>
      <c r="AU140" s="327"/>
      <c r="AV140" s="327"/>
      <c r="AW140" s="327"/>
      <c r="AX140" s="327"/>
      <c r="AY140" s="327"/>
      <c r="AZ140" s="327"/>
      <c r="BA140" s="327"/>
      <c r="BB140" s="327"/>
      <c r="BC140" s="327"/>
      <c r="BD140" s="327" t="s">
        <v>391</v>
      </c>
      <c r="BE140" s="327"/>
      <c r="BF140" s="327"/>
      <c r="BG140" s="327" t="s">
        <v>503</v>
      </c>
      <c r="BH140" s="327"/>
      <c r="BI140" s="327"/>
      <c r="BJ140" s="327"/>
      <c r="BK140" s="327"/>
      <c r="BL140" s="327"/>
      <c r="BM140" s="327"/>
      <c r="BN140" s="327"/>
      <c r="BO140" s="327"/>
      <c r="BP140" s="327"/>
    </row>
    <row r="141" spans="1:68" ht="12" customHeight="1">
      <c r="A141" s="127" t="s">
        <v>462</v>
      </c>
      <c r="B141" s="327">
        <f>H141+N141</f>
        <v>39</v>
      </c>
      <c r="C141" s="327"/>
      <c r="D141" s="327"/>
      <c r="E141" s="327">
        <f>K141+Q141</f>
        <v>1404</v>
      </c>
      <c r="F141" s="327"/>
      <c r="G141" s="327"/>
      <c r="H141" s="327">
        <v>17</v>
      </c>
      <c r="I141" s="327"/>
      <c r="J141" s="327"/>
      <c r="K141" s="327">
        <f>H141*36</f>
        <v>612</v>
      </c>
      <c r="L141" s="327"/>
      <c r="M141" s="327"/>
      <c r="N141" s="327">
        <v>22</v>
      </c>
      <c r="O141" s="327"/>
      <c r="P141" s="327"/>
      <c r="Q141" s="327">
        <f>N141*36</f>
        <v>792</v>
      </c>
      <c r="R141" s="327"/>
      <c r="S141" s="327"/>
      <c r="T141" s="327">
        <f>W141+Z141</f>
        <v>2</v>
      </c>
      <c r="U141" s="327"/>
      <c r="V141" s="327"/>
      <c r="W141" s="327"/>
      <c r="X141" s="327"/>
      <c r="Y141" s="327"/>
      <c r="Z141" s="327">
        <v>2</v>
      </c>
      <c r="AA141" s="327"/>
      <c r="AB141" s="327"/>
      <c r="AC141" s="327"/>
      <c r="AD141" s="327"/>
      <c r="AE141" s="327"/>
      <c r="AF141" s="327"/>
      <c r="AG141" s="327"/>
      <c r="AH141" s="327"/>
      <c r="AI141" s="327"/>
      <c r="AJ141" s="327"/>
      <c r="AK141" s="327"/>
      <c r="AL141" s="327"/>
      <c r="AM141" s="327"/>
      <c r="AN141" s="327"/>
      <c r="AO141" s="327"/>
      <c r="AP141" s="327"/>
      <c r="AQ141" s="327"/>
      <c r="AR141" s="327"/>
      <c r="AS141" s="327"/>
      <c r="AT141" s="327"/>
      <c r="AU141" s="327"/>
      <c r="AV141" s="327"/>
      <c r="AW141" s="327"/>
      <c r="AX141" s="327"/>
      <c r="AY141" s="327"/>
      <c r="AZ141" s="327"/>
      <c r="BA141" s="327"/>
      <c r="BB141" s="327"/>
      <c r="BC141" s="327"/>
      <c r="BD141" s="327">
        <v>11</v>
      </c>
      <c r="BE141" s="327"/>
      <c r="BF141" s="327"/>
      <c r="BG141" s="327">
        <f>B141+T141+AC141+AJ141+AQ141+AX141+BA141+BD141</f>
        <v>52</v>
      </c>
      <c r="BH141" s="327"/>
      <c r="BI141" s="327"/>
      <c r="BJ141" s="327"/>
      <c r="BK141" s="327"/>
      <c r="BL141" s="327"/>
      <c r="BM141" s="327"/>
      <c r="BN141" s="327"/>
      <c r="BO141" s="327"/>
      <c r="BP141" s="327"/>
    </row>
    <row r="142" spans="1:68" ht="12" customHeight="1">
      <c r="A142" s="127" t="s">
        <v>465</v>
      </c>
      <c r="B142" s="327">
        <f>H142+N142</f>
        <v>38</v>
      </c>
      <c r="C142" s="327"/>
      <c r="D142" s="327"/>
      <c r="E142" s="327" t="s">
        <v>504</v>
      </c>
      <c r="F142" s="327"/>
      <c r="G142" s="327"/>
      <c r="H142" s="327" t="s">
        <v>501</v>
      </c>
      <c r="I142" s="327"/>
      <c r="J142" s="327"/>
      <c r="K142" s="327">
        <f>H142*36</f>
        <v>612</v>
      </c>
      <c r="L142" s="327"/>
      <c r="M142" s="327"/>
      <c r="N142" s="327" t="s">
        <v>505</v>
      </c>
      <c r="O142" s="327"/>
      <c r="P142" s="327"/>
      <c r="Q142" s="327">
        <f>N142*36</f>
        <v>756</v>
      </c>
      <c r="R142" s="327"/>
      <c r="S142" s="327"/>
      <c r="T142" s="327">
        <f>W142+Z142</f>
        <v>1</v>
      </c>
      <c r="U142" s="327"/>
      <c r="V142" s="327"/>
      <c r="W142" s="327"/>
      <c r="X142" s="327"/>
      <c r="Y142" s="327"/>
      <c r="Z142" s="327" t="s">
        <v>375</v>
      </c>
      <c r="AA142" s="327"/>
      <c r="AB142" s="327"/>
      <c r="AC142" s="327">
        <f>AF142+AH142</f>
        <v>2</v>
      </c>
      <c r="AD142" s="327"/>
      <c r="AE142" s="327"/>
      <c r="AF142" s="327"/>
      <c r="AG142" s="327"/>
      <c r="AH142" s="327" t="s">
        <v>377</v>
      </c>
      <c r="AI142" s="327"/>
      <c r="AJ142" s="327"/>
      <c r="AK142" s="327"/>
      <c r="AL142" s="327"/>
      <c r="AM142" s="327"/>
      <c r="AN142" s="327"/>
      <c r="AO142" s="327"/>
      <c r="AP142" s="327"/>
      <c r="AQ142" s="327"/>
      <c r="AR142" s="327"/>
      <c r="AS142" s="327"/>
      <c r="AT142" s="327"/>
      <c r="AU142" s="327"/>
      <c r="AV142" s="327"/>
      <c r="AW142" s="327"/>
      <c r="AX142" s="327"/>
      <c r="AY142" s="327"/>
      <c r="AZ142" s="327"/>
      <c r="BA142" s="327"/>
      <c r="BB142" s="327"/>
      <c r="BC142" s="327"/>
      <c r="BD142" s="327" t="s">
        <v>391</v>
      </c>
      <c r="BE142" s="327"/>
      <c r="BF142" s="327"/>
      <c r="BG142" s="327">
        <f>B142+T142+AC142+AJ142+AQ142+AX142+BA142+BD142</f>
        <v>52</v>
      </c>
      <c r="BH142" s="327"/>
      <c r="BI142" s="327"/>
      <c r="BJ142" s="327"/>
      <c r="BK142" s="327"/>
      <c r="BL142" s="327"/>
      <c r="BM142" s="327"/>
      <c r="BN142" s="327"/>
      <c r="BO142" s="327"/>
      <c r="BP142" s="327"/>
    </row>
    <row r="143" spans="1:68" ht="12" customHeight="1">
      <c r="A143" s="127" t="s">
        <v>466</v>
      </c>
      <c r="B143" s="327">
        <f>H143+N143</f>
        <v>31</v>
      </c>
      <c r="C143" s="327"/>
      <c r="D143" s="327"/>
      <c r="E143" s="327" t="s">
        <v>506</v>
      </c>
      <c r="F143" s="327"/>
      <c r="G143" s="327"/>
      <c r="H143" s="327">
        <v>9</v>
      </c>
      <c r="I143" s="327"/>
      <c r="J143" s="327"/>
      <c r="K143" s="327">
        <f>H143*36</f>
        <v>324</v>
      </c>
      <c r="L143" s="327"/>
      <c r="M143" s="327"/>
      <c r="N143" s="327">
        <v>22</v>
      </c>
      <c r="O143" s="327"/>
      <c r="P143" s="327"/>
      <c r="Q143" s="327">
        <f>N143*36</f>
        <v>792</v>
      </c>
      <c r="R143" s="327"/>
      <c r="S143" s="327"/>
      <c r="T143" s="327">
        <f>W143+Z143</f>
        <v>2</v>
      </c>
      <c r="U143" s="327"/>
      <c r="V143" s="327"/>
      <c r="W143" s="327" t="s">
        <v>375</v>
      </c>
      <c r="X143" s="327"/>
      <c r="Y143" s="327"/>
      <c r="Z143" s="327" t="s">
        <v>375</v>
      </c>
      <c r="AA143" s="327"/>
      <c r="AB143" s="327"/>
      <c r="AC143" s="327">
        <f>AF143+AH143</f>
        <v>5</v>
      </c>
      <c r="AD143" s="327"/>
      <c r="AE143" s="327"/>
      <c r="AF143" s="327" t="s">
        <v>392</v>
      </c>
      <c r="AG143" s="327"/>
      <c r="AH143" s="327" t="s">
        <v>377</v>
      </c>
      <c r="AI143" s="327"/>
      <c r="AJ143" s="327">
        <v>4</v>
      </c>
      <c r="AK143" s="327"/>
      <c r="AL143" s="327"/>
      <c r="AM143" s="327">
        <v>4</v>
      </c>
      <c r="AN143" s="327"/>
      <c r="AO143" s="327"/>
      <c r="AP143" s="327"/>
      <c r="AQ143" s="327"/>
      <c r="AR143" s="327"/>
      <c r="AS143" s="327"/>
      <c r="AT143" s="327"/>
      <c r="AU143" s="327"/>
      <c r="AV143" s="327"/>
      <c r="AW143" s="327"/>
      <c r="AX143" s="327"/>
      <c r="AY143" s="327"/>
      <c r="AZ143" s="327"/>
      <c r="BA143" s="327"/>
      <c r="BB143" s="327"/>
      <c r="BC143" s="327"/>
      <c r="BD143" s="327" t="s">
        <v>507</v>
      </c>
      <c r="BE143" s="327"/>
      <c r="BF143" s="327"/>
      <c r="BG143" s="327">
        <f>B143+T143+AC143+AJ143+AQ143+AX143+BA143+BD143</f>
        <v>52</v>
      </c>
      <c r="BH143" s="327"/>
      <c r="BI143" s="327"/>
      <c r="BJ143" s="327"/>
      <c r="BK143" s="327"/>
      <c r="BL143" s="327"/>
      <c r="BM143" s="327"/>
      <c r="BN143" s="327"/>
      <c r="BO143" s="327"/>
      <c r="BP143" s="327"/>
    </row>
    <row r="144" spans="1:68" ht="12" customHeight="1">
      <c r="A144" s="127" t="s">
        <v>467</v>
      </c>
      <c r="B144" s="327">
        <f>H144+N144</f>
        <v>19</v>
      </c>
      <c r="C144" s="327"/>
      <c r="D144" s="327"/>
      <c r="E144" s="327" t="s">
        <v>508</v>
      </c>
      <c r="F144" s="327"/>
      <c r="G144" s="327"/>
      <c r="H144" s="327">
        <v>10</v>
      </c>
      <c r="I144" s="327"/>
      <c r="J144" s="327"/>
      <c r="K144" s="327">
        <f>H144*36</f>
        <v>360</v>
      </c>
      <c r="L144" s="327"/>
      <c r="M144" s="327"/>
      <c r="N144" s="327">
        <v>9</v>
      </c>
      <c r="O144" s="327"/>
      <c r="P144" s="327"/>
      <c r="Q144" s="327">
        <f>N144*36</f>
        <v>324</v>
      </c>
      <c r="R144" s="327"/>
      <c r="S144" s="327"/>
      <c r="T144" s="327">
        <f>W144+Z144</f>
        <v>2</v>
      </c>
      <c r="U144" s="327"/>
      <c r="V144" s="327"/>
      <c r="W144" s="327" t="s">
        <v>375</v>
      </c>
      <c r="X144" s="327"/>
      <c r="Y144" s="327"/>
      <c r="Z144" s="327" t="s">
        <v>375</v>
      </c>
      <c r="AA144" s="327"/>
      <c r="AB144" s="327"/>
      <c r="AC144" s="327">
        <f>AF144+AH144</f>
        <v>4</v>
      </c>
      <c r="AD144" s="327"/>
      <c r="AE144" s="327"/>
      <c r="AF144" s="327" t="s">
        <v>392</v>
      </c>
      <c r="AG144" s="327"/>
      <c r="AH144" s="327" t="s">
        <v>375</v>
      </c>
      <c r="AI144" s="327"/>
      <c r="AJ144" s="327" t="s">
        <v>386</v>
      </c>
      <c r="AK144" s="327"/>
      <c r="AL144" s="327"/>
      <c r="AM144" s="327">
        <v>3</v>
      </c>
      <c r="AN144" s="327"/>
      <c r="AO144" s="327">
        <v>3</v>
      </c>
      <c r="AP144" s="327"/>
      <c r="AQ144" s="327" t="s">
        <v>387</v>
      </c>
      <c r="AR144" s="327"/>
      <c r="AS144" s="327"/>
      <c r="AT144" s="327"/>
      <c r="AU144" s="327"/>
      <c r="AV144" s="327" t="s">
        <v>387</v>
      </c>
      <c r="AW144" s="327"/>
      <c r="AX144" s="327" t="s">
        <v>387</v>
      </c>
      <c r="AY144" s="327"/>
      <c r="AZ144" s="327"/>
      <c r="BA144" s="327" t="s">
        <v>377</v>
      </c>
      <c r="BB144" s="327"/>
      <c r="BC144" s="327"/>
      <c r="BD144" s="327">
        <v>2</v>
      </c>
      <c r="BE144" s="327"/>
      <c r="BF144" s="327"/>
      <c r="BG144" s="327">
        <f>B144+T144+AC144+AJ144+AQ144+AX144+BA144+BD144</f>
        <v>43</v>
      </c>
      <c r="BH144" s="327"/>
      <c r="BI144" s="327"/>
      <c r="BJ144" s="327"/>
      <c r="BK144" s="327"/>
      <c r="BL144" s="327"/>
      <c r="BM144" s="327"/>
      <c r="BN144" s="327"/>
      <c r="BO144" s="327"/>
      <c r="BP144" s="327"/>
    </row>
    <row r="145" spans="1:68" ht="13.5" customHeight="1" hidden="1">
      <c r="A145" s="127" t="s">
        <v>470</v>
      </c>
      <c r="B145" s="327"/>
      <c r="C145" s="327"/>
      <c r="D145" s="327"/>
      <c r="E145" s="327"/>
      <c r="F145" s="327"/>
      <c r="G145" s="327"/>
      <c r="H145" s="327"/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7"/>
      <c r="V145" s="327"/>
      <c r="W145" s="327"/>
      <c r="X145" s="327"/>
      <c r="Y145" s="327"/>
      <c r="Z145" s="327"/>
      <c r="AA145" s="327"/>
      <c r="AB145" s="327"/>
      <c r="AC145" s="327"/>
      <c r="AD145" s="327"/>
      <c r="AE145" s="327"/>
      <c r="AF145" s="327"/>
      <c r="AG145" s="327"/>
      <c r="AH145" s="327"/>
      <c r="AI145" s="327"/>
      <c r="AJ145" s="327"/>
      <c r="AK145" s="327"/>
      <c r="AL145" s="327"/>
      <c r="AM145" s="327"/>
      <c r="AN145" s="327"/>
      <c r="AO145" s="327"/>
      <c r="AP145" s="327"/>
      <c r="AQ145" s="327"/>
      <c r="AR145" s="327"/>
      <c r="AS145" s="327"/>
      <c r="AT145" s="327"/>
      <c r="AU145" s="327"/>
      <c r="AV145" s="327"/>
      <c r="AW145" s="327"/>
      <c r="AX145" s="327"/>
      <c r="AY145" s="327"/>
      <c r="AZ145" s="327"/>
      <c r="BA145" s="327"/>
      <c r="BB145" s="327"/>
      <c r="BC145" s="327"/>
      <c r="BD145" s="327"/>
      <c r="BE145" s="327"/>
      <c r="BF145" s="327"/>
      <c r="BG145" s="327"/>
      <c r="BH145" s="327"/>
      <c r="BI145" s="327"/>
      <c r="BJ145" s="327"/>
      <c r="BK145" s="327"/>
      <c r="BL145" s="327"/>
      <c r="BM145" s="327"/>
      <c r="BN145" s="327"/>
      <c r="BO145" s="327"/>
      <c r="BP145" s="327"/>
    </row>
    <row r="146" spans="1:68" ht="13.5" customHeight="1" hidden="1">
      <c r="A146" s="127" t="s">
        <v>471</v>
      </c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327"/>
      <c r="U146" s="327"/>
      <c r="V146" s="327"/>
      <c r="W146" s="327"/>
      <c r="X146" s="327"/>
      <c r="Y146" s="327"/>
      <c r="Z146" s="327"/>
      <c r="AA146" s="327"/>
      <c r="AB146" s="327"/>
      <c r="AC146" s="327"/>
      <c r="AD146" s="327"/>
      <c r="AE146" s="327"/>
      <c r="AF146" s="327"/>
      <c r="AG146" s="327"/>
      <c r="AH146" s="327"/>
      <c r="AI146" s="327"/>
      <c r="AJ146" s="327"/>
      <c r="AK146" s="327"/>
      <c r="AL146" s="327"/>
      <c r="AM146" s="327"/>
      <c r="AN146" s="327"/>
      <c r="AO146" s="327"/>
      <c r="AP146" s="327"/>
      <c r="AQ146" s="327"/>
      <c r="AR146" s="327"/>
      <c r="AS146" s="327"/>
      <c r="AT146" s="327"/>
      <c r="AU146" s="327"/>
      <c r="AV146" s="327"/>
      <c r="AW146" s="327"/>
      <c r="AX146" s="327"/>
      <c r="AY146" s="327"/>
      <c r="AZ146" s="327"/>
      <c r="BA146" s="327"/>
      <c r="BB146" s="327"/>
      <c r="BC146" s="327"/>
      <c r="BD146" s="327"/>
      <c r="BE146" s="327"/>
      <c r="BF146" s="327"/>
      <c r="BG146" s="327"/>
      <c r="BH146" s="327"/>
      <c r="BI146" s="327"/>
      <c r="BJ146" s="327"/>
      <c r="BK146" s="327"/>
      <c r="BL146" s="327"/>
      <c r="BM146" s="327"/>
      <c r="BN146" s="327"/>
      <c r="BO146" s="327"/>
      <c r="BP146" s="327"/>
    </row>
    <row r="147" spans="1:68" ht="13.5" customHeight="1" hidden="1">
      <c r="A147" s="127" t="s">
        <v>472</v>
      </c>
      <c r="B147" s="327"/>
      <c r="C147" s="327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327"/>
      <c r="U147" s="327"/>
      <c r="V147" s="327"/>
      <c r="W147" s="327"/>
      <c r="X147" s="327"/>
      <c r="Y147" s="327"/>
      <c r="Z147" s="327"/>
      <c r="AA147" s="327"/>
      <c r="AB147" s="327"/>
      <c r="AC147" s="327"/>
      <c r="AD147" s="327"/>
      <c r="AE147" s="327"/>
      <c r="AF147" s="327"/>
      <c r="AG147" s="327"/>
      <c r="AH147" s="327"/>
      <c r="AI147" s="327"/>
      <c r="AJ147" s="327"/>
      <c r="AK147" s="327"/>
      <c r="AL147" s="327"/>
      <c r="AM147" s="327"/>
      <c r="AN147" s="327"/>
      <c r="AO147" s="327"/>
      <c r="AP147" s="327"/>
      <c r="AQ147" s="327"/>
      <c r="AR147" s="327"/>
      <c r="AS147" s="327"/>
      <c r="AT147" s="327"/>
      <c r="AU147" s="327"/>
      <c r="AV147" s="327"/>
      <c r="AW147" s="327"/>
      <c r="AX147" s="327"/>
      <c r="AY147" s="327"/>
      <c r="AZ147" s="327"/>
      <c r="BA147" s="327"/>
      <c r="BB147" s="327"/>
      <c r="BC147" s="327"/>
      <c r="BD147" s="327"/>
      <c r="BE147" s="327"/>
      <c r="BF147" s="327"/>
      <c r="BG147" s="327"/>
      <c r="BH147" s="327"/>
      <c r="BI147" s="327"/>
      <c r="BJ147" s="327"/>
      <c r="BK147" s="327"/>
      <c r="BL147" s="327"/>
      <c r="BM147" s="327"/>
      <c r="BN147" s="327"/>
      <c r="BO147" s="327"/>
      <c r="BP147" s="327"/>
    </row>
    <row r="148" spans="1:68" ht="13.5" customHeight="1" hidden="1">
      <c r="A148" s="127" t="s">
        <v>473</v>
      </c>
      <c r="B148" s="327"/>
      <c r="C148" s="327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327"/>
      <c r="U148" s="327"/>
      <c r="V148" s="327"/>
      <c r="W148" s="327"/>
      <c r="X148" s="327"/>
      <c r="Y148" s="327"/>
      <c r="Z148" s="327"/>
      <c r="AA148" s="327"/>
      <c r="AB148" s="327"/>
      <c r="AC148" s="327"/>
      <c r="AD148" s="327"/>
      <c r="AE148" s="327"/>
      <c r="AF148" s="327"/>
      <c r="AG148" s="327"/>
      <c r="AH148" s="327"/>
      <c r="AI148" s="327"/>
      <c r="AJ148" s="327"/>
      <c r="AK148" s="327"/>
      <c r="AL148" s="327"/>
      <c r="AM148" s="327"/>
      <c r="AN148" s="327"/>
      <c r="AO148" s="327"/>
      <c r="AP148" s="327"/>
      <c r="AQ148" s="327"/>
      <c r="AR148" s="327"/>
      <c r="AS148" s="327"/>
      <c r="AT148" s="327"/>
      <c r="AU148" s="327"/>
      <c r="AV148" s="327"/>
      <c r="AW148" s="327"/>
      <c r="AX148" s="327"/>
      <c r="AY148" s="327"/>
      <c r="AZ148" s="327"/>
      <c r="BA148" s="327"/>
      <c r="BB148" s="327"/>
      <c r="BC148" s="327"/>
      <c r="BD148" s="327"/>
      <c r="BE148" s="327"/>
      <c r="BF148" s="327"/>
      <c r="BG148" s="327"/>
      <c r="BH148" s="327"/>
      <c r="BI148" s="327"/>
      <c r="BJ148" s="327"/>
      <c r="BK148" s="327"/>
      <c r="BL148" s="327"/>
      <c r="BM148" s="327"/>
      <c r="BN148" s="327"/>
      <c r="BO148" s="327"/>
      <c r="BP148" s="327"/>
    </row>
    <row r="149" spans="1:68" ht="13.5" customHeight="1" hidden="1">
      <c r="A149" s="127" t="s">
        <v>474</v>
      </c>
      <c r="B149" s="327"/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7"/>
      <c r="P149" s="327"/>
      <c r="Q149" s="327"/>
      <c r="R149" s="327"/>
      <c r="S149" s="327"/>
      <c r="T149" s="327"/>
      <c r="U149" s="327"/>
      <c r="V149" s="327"/>
      <c r="W149" s="327"/>
      <c r="X149" s="327"/>
      <c r="Y149" s="327"/>
      <c r="Z149" s="327"/>
      <c r="AA149" s="327"/>
      <c r="AB149" s="327"/>
      <c r="AC149" s="327"/>
      <c r="AD149" s="327"/>
      <c r="AE149" s="327"/>
      <c r="AF149" s="327"/>
      <c r="AG149" s="327"/>
      <c r="AH149" s="327"/>
      <c r="AI149" s="327"/>
      <c r="AJ149" s="327"/>
      <c r="AK149" s="327"/>
      <c r="AL149" s="327"/>
      <c r="AM149" s="327"/>
      <c r="AN149" s="327"/>
      <c r="AO149" s="327"/>
      <c r="AP149" s="327"/>
      <c r="AQ149" s="327"/>
      <c r="AR149" s="327"/>
      <c r="AS149" s="327"/>
      <c r="AT149" s="327"/>
      <c r="AU149" s="327"/>
      <c r="AV149" s="327"/>
      <c r="AW149" s="327"/>
      <c r="AX149" s="327"/>
      <c r="AY149" s="327"/>
      <c r="AZ149" s="327"/>
      <c r="BA149" s="327"/>
      <c r="BB149" s="327"/>
      <c r="BC149" s="327"/>
      <c r="BD149" s="327"/>
      <c r="BE149" s="327"/>
      <c r="BF149" s="327"/>
      <c r="BG149" s="327"/>
      <c r="BH149" s="327"/>
      <c r="BI149" s="327"/>
      <c r="BJ149" s="327"/>
      <c r="BK149" s="327"/>
      <c r="BL149" s="327"/>
      <c r="BM149" s="327"/>
      <c r="BN149" s="327"/>
      <c r="BO149" s="327"/>
      <c r="BP149" s="327"/>
    </row>
    <row r="150" spans="1:68" ht="13.5" customHeight="1" hidden="1">
      <c r="A150" s="127" t="s">
        <v>468</v>
      </c>
      <c r="B150" s="327"/>
      <c r="C150" s="327"/>
      <c r="D150" s="327"/>
      <c r="E150" s="327"/>
      <c r="F150" s="327"/>
      <c r="G150" s="327"/>
      <c r="H150" s="327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327"/>
      <c r="U150" s="327"/>
      <c r="V150" s="327"/>
      <c r="W150" s="327"/>
      <c r="X150" s="327"/>
      <c r="Y150" s="327"/>
      <c r="Z150" s="327"/>
      <c r="AA150" s="327"/>
      <c r="AB150" s="327"/>
      <c r="AC150" s="327"/>
      <c r="AD150" s="327"/>
      <c r="AE150" s="327"/>
      <c r="AF150" s="327"/>
      <c r="AG150" s="327"/>
      <c r="AH150" s="327"/>
      <c r="AI150" s="327"/>
      <c r="AJ150" s="327"/>
      <c r="AK150" s="327"/>
      <c r="AL150" s="327"/>
      <c r="AM150" s="327"/>
      <c r="AN150" s="327"/>
      <c r="AO150" s="327"/>
      <c r="AP150" s="327"/>
      <c r="AQ150" s="327"/>
      <c r="AR150" s="327"/>
      <c r="AS150" s="327"/>
      <c r="AT150" s="327"/>
      <c r="AU150" s="327"/>
      <c r="AV150" s="327"/>
      <c r="AW150" s="327"/>
      <c r="AX150" s="327"/>
      <c r="AY150" s="327"/>
      <c r="AZ150" s="327"/>
      <c r="BA150" s="327"/>
      <c r="BB150" s="327"/>
      <c r="BC150" s="327"/>
      <c r="BD150" s="327"/>
      <c r="BE150" s="327"/>
      <c r="BF150" s="327"/>
      <c r="BG150" s="327"/>
      <c r="BH150" s="327"/>
      <c r="BI150" s="327"/>
      <c r="BJ150" s="327"/>
      <c r="BK150" s="327"/>
      <c r="BL150" s="327"/>
      <c r="BM150" s="327"/>
      <c r="BN150" s="327"/>
      <c r="BO150" s="327"/>
      <c r="BP150" s="327"/>
    </row>
    <row r="151" spans="1:68" ht="13.5" customHeight="1" hidden="1">
      <c r="A151" s="127" t="s">
        <v>475</v>
      </c>
      <c r="B151" s="327"/>
      <c r="C151" s="327"/>
      <c r="D151" s="327"/>
      <c r="E151" s="327"/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7"/>
      <c r="S151" s="327"/>
      <c r="T151" s="327"/>
      <c r="U151" s="327"/>
      <c r="V151" s="327"/>
      <c r="W151" s="327"/>
      <c r="X151" s="327"/>
      <c r="Y151" s="327"/>
      <c r="Z151" s="327"/>
      <c r="AA151" s="327"/>
      <c r="AB151" s="327"/>
      <c r="AC151" s="327"/>
      <c r="AD151" s="327"/>
      <c r="AE151" s="327"/>
      <c r="AF151" s="327"/>
      <c r="AG151" s="327"/>
      <c r="AH151" s="327"/>
      <c r="AI151" s="327"/>
      <c r="AJ151" s="327"/>
      <c r="AK151" s="327"/>
      <c r="AL151" s="327"/>
      <c r="AM151" s="327"/>
      <c r="AN151" s="327"/>
      <c r="AO151" s="327"/>
      <c r="AP151" s="327"/>
      <c r="AQ151" s="327"/>
      <c r="AR151" s="327"/>
      <c r="AS151" s="327"/>
      <c r="AT151" s="327"/>
      <c r="AU151" s="327"/>
      <c r="AV151" s="327"/>
      <c r="AW151" s="327"/>
      <c r="AX151" s="327"/>
      <c r="AY151" s="327"/>
      <c r="AZ151" s="327"/>
      <c r="BA151" s="327"/>
      <c r="BB151" s="327"/>
      <c r="BC151" s="327"/>
      <c r="BD151" s="327"/>
      <c r="BE151" s="327"/>
      <c r="BF151" s="327"/>
      <c r="BG151" s="327"/>
      <c r="BH151" s="327"/>
      <c r="BI151" s="327"/>
      <c r="BJ151" s="327"/>
      <c r="BK151" s="327"/>
      <c r="BL151" s="327"/>
      <c r="BM151" s="327"/>
      <c r="BN151" s="327"/>
      <c r="BO151" s="327"/>
      <c r="BP151" s="327"/>
    </row>
    <row r="152" spans="1:68" ht="12" customHeight="1">
      <c r="A152" s="142" t="s">
        <v>261</v>
      </c>
      <c r="B152" s="337">
        <f>B141+B142+B143+B144</f>
        <v>127</v>
      </c>
      <c r="C152" s="337"/>
      <c r="D152" s="337"/>
      <c r="E152" s="337">
        <f>E141+E142+E143+E144</f>
        <v>4500</v>
      </c>
      <c r="F152" s="337"/>
      <c r="G152" s="337"/>
      <c r="H152" s="337">
        <f>H141+H142+H143+H144</f>
        <v>53</v>
      </c>
      <c r="I152" s="337"/>
      <c r="J152" s="337"/>
      <c r="K152" s="337">
        <f>K141+K142+K143+K144</f>
        <v>1908</v>
      </c>
      <c r="L152" s="337"/>
      <c r="M152" s="337"/>
      <c r="N152" s="337">
        <f>N141+N142+N143+N144</f>
        <v>74</v>
      </c>
      <c r="O152" s="337"/>
      <c r="P152" s="337"/>
      <c r="Q152" s="337">
        <f>Q141+Q142+Q143+Q144</f>
        <v>2664</v>
      </c>
      <c r="R152" s="337"/>
      <c r="S152" s="337"/>
      <c r="T152" s="337">
        <v>7</v>
      </c>
      <c r="U152" s="337"/>
      <c r="V152" s="337"/>
      <c r="W152" s="337"/>
      <c r="X152" s="337"/>
      <c r="Y152" s="337"/>
      <c r="Z152" s="337"/>
      <c r="AA152" s="337"/>
      <c r="AB152" s="337"/>
      <c r="AC152" s="337" t="s">
        <v>391</v>
      </c>
      <c r="AD152" s="337"/>
      <c r="AE152" s="337"/>
      <c r="AF152" s="337"/>
      <c r="AG152" s="337"/>
      <c r="AH152" s="337"/>
      <c r="AI152" s="337"/>
      <c r="AJ152" s="337">
        <v>10</v>
      </c>
      <c r="AK152" s="337"/>
      <c r="AL152" s="337"/>
      <c r="AM152" s="337"/>
      <c r="AN152" s="337"/>
      <c r="AO152" s="337"/>
      <c r="AP152" s="337"/>
      <c r="AQ152" s="337" t="s">
        <v>387</v>
      </c>
      <c r="AR152" s="337"/>
      <c r="AS152" s="337"/>
      <c r="AT152" s="337"/>
      <c r="AU152" s="337"/>
      <c r="AV152" s="337"/>
      <c r="AW152" s="337"/>
      <c r="AX152" s="337" t="s">
        <v>387</v>
      </c>
      <c r="AY152" s="337"/>
      <c r="AZ152" s="337"/>
      <c r="BA152" s="337" t="s">
        <v>377</v>
      </c>
      <c r="BB152" s="337"/>
      <c r="BC152" s="337"/>
      <c r="BD152" s="337">
        <f>BD141+BD142+BD143+BD144</f>
        <v>34</v>
      </c>
      <c r="BE152" s="337"/>
      <c r="BF152" s="337"/>
      <c r="BG152" s="337">
        <f>BG141+BG142+BG143+BG144</f>
        <v>199</v>
      </c>
      <c r="BH152" s="337"/>
      <c r="BI152" s="337"/>
      <c r="BJ152" s="327"/>
      <c r="BK152" s="327"/>
      <c r="BL152" s="327"/>
      <c r="BM152" s="327"/>
      <c r="BN152" s="327"/>
      <c r="BO152" s="327"/>
      <c r="BP152" s="327"/>
    </row>
    <row r="153" spans="1:64" ht="3" customHeight="1">
      <c r="A153" s="338"/>
      <c r="B153" s="338"/>
      <c r="C153" s="338"/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338"/>
      <c r="AG153" s="338"/>
      <c r="AH153" s="338"/>
      <c r="AI153" s="338"/>
      <c r="AJ153" s="338"/>
      <c r="AK153" s="338"/>
      <c r="AL153" s="338"/>
      <c r="AM153" s="338"/>
      <c r="AN153" s="338"/>
      <c r="AO153" s="338"/>
      <c r="AP153" s="338"/>
      <c r="AQ153" s="338"/>
      <c r="AR153" s="338"/>
      <c r="AS153" s="338"/>
      <c r="AT153" s="338"/>
      <c r="AU153" s="338"/>
      <c r="AV153" s="338"/>
      <c r="AW153" s="338"/>
      <c r="AX153" s="338"/>
      <c r="AY153" s="338"/>
      <c r="AZ153" s="338"/>
      <c r="BA153" s="338"/>
      <c r="BB153" s="338"/>
      <c r="BC153" s="338"/>
      <c r="BD153" s="338"/>
      <c r="BE153" s="338"/>
      <c r="BF153" s="334"/>
      <c r="BG153" s="334"/>
      <c r="BH153" s="334"/>
      <c r="BI153" s="334"/>
      <c r="BJ153" s="334"/>
      <c r="BK153" s="334"/>
      <c r="BL153" s="334"/>
    </row>
    <row r="154" spans="1:61" ht="13.5" customHeight="1" hidden="1">
      <c r="A154" s="332" t="s">
        <v>417</v>
      </c>
      <c r="B154" s="332" t="s">
        <v>509</v>
      </c>
      <c r="C154" s="332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332" t="s">
        <v>487</v>
      </c>
      <c r="U154" s="332"/>
      <c r="V154" s="332"/>
      <c r="W154" s="332"/>
      <c r="X154" s="332"/>
      <c r="Y154" s="332"/>
      <c r="Z154" s="332"/>
      <c r="AA154" s="332"/>
      <c r="AB154" s="332"/>
      <c r="AC154" s="332" t="s">
        <v>488</v>
      </c>
      <c r="AD154" s="332"/>
      <c r="AE154" s="332"/>
      <c r="AF154" s="332"/>
      <c r="AG154" s="332"/>
      <c r="AH154" s="332"/>
      <c r="AI154" s="332"/>
      <c r="AJ154" s="332"/>
      <c r="AK154" s="332"/>
      <c r="AL154" s="332"/>
      <c r="AM154" s="332"/>
      <c r="AN154" s="332"/>
      <c r="AO154" s="332"/>
      <c r="AP154" s="332"/>
      <c r="AQ154" s="332" t="s">
        <v>489</v>
      </c>
      <c r="AR154" s="332"/>
      <c r="AS154" s="332"/>
      <c r="AT154" s="332"/>
      <c r="AU154" s="332"/>
      <c r="AV154" s="332"/>
      <c r="AW154" s="332" t="s">
        <v>490</v>
      </c>
      <c r="AX154" s="332"/>
      <c r="AY154" s="332"/>
      <c r="AZ154" s="332" t="s">
        <v>261</v>
      </c>
      <c r="BA154" s="332"/>
      <c r="BB154" s="332"/>
      <c r="BC154" s="332" t="s">
        <v>491</v>
      </c>
      <c r="BD154" s="332"/>
      <c r="BE154" s="332"/>
      <c r="BF154" s="332"/>
      <c r="BG154" s="334" t="s">
        <v>492</v>
      </c>
      <c r="BH154" s="334"/>
      <c r="BI154" s="334"/>
    </row>
    <row r="155" spans="1:61" ht="13.5" customHeight="1" hidden="1">
      <c r="A155" s="332"/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 t="s">
        <v>131</v>
      </c>
      <c r="AD155" s="332"/>
      <c r="AE155" s="332"/>
      <c r="AF155" s="332"/>
      <c r="AG155" s="332"/>
      <c r="AH155" s="332"/>
      <c r="AI155" s="332"/>
      <c r="AJ155" s="332" t="s">
        <v>493</v>
      </c>
      <c r="AK155" s="332"/>
      <c r="AL155" s="332"/>
      <c r="AM155" s="332"/>
      <c r="AN155" s="332"/>
      <c r="AO155" s="332"/>
      <c r="AP155" s="332"/>
      <c r="AQ155" s="332" t="s">
        <v>494</v>
      </c>
      <c r="AR155" s="332"/>
      <c r="AS155" s="332"/>
      <c r="AT155" s="332" t="s">
        <v>495</v>
      </c>
      <c r="AU155" s="332"/>
      <c r="AV155" s="332"/>
      <c r="AW155" s="332"/>
      <c r="AX155" s="333"/>
      <c r="AY155" s="332"/>
      <c r="AZ155" s="332"/>
      <c r="BA155" s="333"/>
      <c r="BB155" s="332"/>
      <c r="BC155" s="332"/>
      <c r="BD155" s="333"/>
      <c r="BE155" s="333"/>
      <c r="BF155" s="332"/>
      <c r="BG155" s="334"/>
      <c r="BH155" s="333"/>
      <c r="BI155" s="334"/>
    </row>
    <row r="156" spans="1:61" ht="13.5" customHeight="1" hidden="1">
      <c r="A156" s="332"/>
      <c r="B156" s="332" t="s">
        <v>261</v>
      </c>
      <c r="C156" s="332"/>
      <c r="D156" s="332"/>
      <c r="E156" s="332"/>
      <c r="F156" s="332"/>
      <c r="G156" s="332"/>
      <c r="H156" s="332" t="s">
        <v>496</v>
      </c>
      <c r="I156" s="332"/>
      <c r="J156" s="332"/>
      <c r="K156" s="332"/>
      <c r="L156" s="332"/>
      <c r="M156" s="332"/>
      <c r="N156" s="332" t="s">
        <v>497</v>
      </c>
      <c r="O156" s="332"/>
      <c r="P156" s="332"/>
      <c r="Q156" s="332"/>
      <c r="R156" s="332"/>
      <c r="S156" s="332"/>
      <c r="T156" s="332" t="s">
        <v>261</v>
      </c>
      <c r="U156" s="332"/>
      <c r="V156" s="332"/>
      <c r="W156" s="332" t="s">
        <v>496</v>
      </c>
      <c r="X156" s="332"/>
      <c r="Y156" s="332"/>
      <c r="Z156" s="332" t="s">
        <v>497</v>
      </c>
      <c r="AA156" s="332"/>
      <c r="AB156" s="332"/>
      <c r="AC156" s="332" t="s">
        <v>261</v>
      </c>
      <c r="AD156" s="332"/>
      <c r="AE156" s="332"/>
      <c r="AF156" s="332" t="s">
        <v>496</v>
      </c>
      <c r="AG156" s="332"/>
      <c r="AH156" s="332" t="s">
        <v>497</v>
      </c>
      <c r="AI156" s="332"/>
      <c r="AJ156" s="332" t="s">
        <v>261</v>
      </c>
      <c r="AK156" s="332"/>
      <c r="AL156" s="332"/>
      <c r="AM156" s="332" t="s">
        <v>496</v>
      </c>
      <c r="AN156" s="332"/>
      <c r="AO156" s="332" t="s">
        <v>497</v>
      </c>
      <c r="AP156" s="332"/>
      <c r="AQ156" s="332"/>
      <c r="AR156" s="332"/>
      <c r="AS156" s="332"/>
      <c r="AT156" s="332"/>
      <c r="AU156" s="332"/>
      <c r="AV156" s="332"/>
      <c r="AW156" s="332"/>
      <c r="AX156" s="332"/>
      <c r="AY156" s="332"/>
      <c r="AZ156" s="332"/>
      <c r="BA156" s="332"/>
      <c r="BB156" s="332"/>
      <c r="BC156" s="332"/>
      <c r="BD156" s="333"/>
      <c r="BE156" s="333"/>
      <c r="BF156" s="332"/>
      <c r="BG156" s="334"/>
      <c r="BH156" s="333"/>
      <c r="BI156" s="334"/>
    </row>
    <row r="157" spans="1:61" ht="13.5" customHeight="1" hidden="1">
      <c r="A157" s="332"/>
      <c r="B157" s="336" t="s">
        <v>498</v>
      </c>
      <c r="C157" s="336"/>
      <c r="D157" s="336"/>
      <c r="E157" s="336" t="s">
        <v>499</v>
      </c>
      <c r="F157" s="336"/>
      <c r="G157" s="336"/>
      <c r="H157" s="336" t="s">
        <v>498</v>
      </c>
      <c r="I157" s="336"/>
      <c r="J157" s="336"/>
      <c r="K157" s="336" t="s">
        <v>499</v>
      </c>
      <c r="L157" s="336"/>
      <c r="M157" s="336"/>
      <c r="N157" s="336" t="s">
        <v>498</v>
      </c>
      <c r="O157" s="336"/>
      <c r="P157" s="336"/>
      <c r="Q157" s="336" t="s">
        <v>499</v>
      </c>
      <c r="R157" s="336"/>
      <c r="S157" s="336"/>
      <c r="T157" s="336" t="s">
        <v>498</v>
      </c>
      <c r="U157" s="336"/>
      <c r="V157" s="336"/>
      <c r="W157" s="336" t="s">
        <v>498</v>
      </c>
      <c r="X157" s="336"/>
      <c r="Y157" s="336"/>
      <c r="Z157" s="336" t="s">
        <v>498</v>
      </c>
      <c r="AA157" s="336"/>
      <c r="AB157" s="336"/>
      <c r="AC157" s="336" t="s">
        <v>498</v>
      </c>
      <c r="AD157" s="336"/>
      <c r="AE157" s="336"/>
      <c r="AF157" s="336" t="s">
        <v>498</v>
      </c>
      <c r="AG157" s="336"/>
      <c r="AH157" s="336" t="s">
        <v>498</v>
      </c>
      <c r="AI157" s="336"/>
      <c r="AJ157" s="336" t="s">
        <v>498</v>
      </c>
      <c r="AK157" s="336"/>
      <c r="AL157" s="336"/>
      <c r="AM157" s="336" t="s">
        <v>498</v>
      </c>
      <c r="AN157" s="336"/>
      <c r="AO157" s="336" t="s">
        <v>498</v>
      </c>
      <c r="AP157" s="336"/>
      <c r="AQ157" s="336" t="s">
        <v>498</v>
      </c>
      <c r="AR157" s="336"/>
      <c r="AS157" s="336"/>
      <c r="AT157" s="336" t="s">
        <v>498</v>
      </c>
      <c r="AU157" s="336"/>
      <c r="AV157" s="336"/>
      <c r="AW157" s="336" t="s">
        <v>498</v>
      </c>
      <c r="AX157" s="336"/>
      <c r="AY157" s="336"/>
      <c r="AZ157" s="336" t="s">
        <v>498</v>
      </c>
      <c r="BA157" s="336"/>
      <c r="BB157" s="336"/>
      <c r="BC157" s="332"/>
      <c r="BD157" s="332"/>
      <c r="BE157" s="332"/>
      <c r="BF157" s="332"/>
      <c r="BG157" s="334"/>
      <c r="BH157" s="334"/>
      <c r="BI157" s="334"/>
    </row>
    <row r="158" spans="1:61" ht="13.5" customHeight="1" hidden="1">
      <c r="A158" s="146" t="s">
        <v>462</v>
      </c>
      <c r="B158" s="335"/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  <c r="AA158" s="335"/>
      <c r="AB158" s="335"/>
      <c r="AC158" s="335"/>
      <c r="AD158" s="335"/>
      <c r="AE158" s="335"/>
      <c r="AF158" s="335"/>
      <c r="AG158" s="335"/>
      <c r="AH158" s="335"/>
      <c r="AI158" s="335"/>
      <c r="AJ158" s="335"/>
      <c r="AK158" s="335"/>
      <c r="AL158" s="335"/>
      <c r="AM158" s="335"/>
      <c r="AN158" s="335"/>
      <c r="AO158" s="335"/>
      <c r="AP158" s="335"/>
      <c r="AQ158" s="335"/>
      <c r="AR158" s="335"/>
      <c r="AS158" s="335"/>
      <c r="AT158" s="335"/>
      <c r="AU158" s="335"/>
      <c r="AV158" s="335"/>
      <c r="AW158" s="335"/>
      <c r="AX158" s="335"/>
      <c r="AY158" s="335"/>
      <c r="AZ158" s="335"/>
      <c r="BA158" s="335"/>
      <c r="BB158" s="335"/>
      <c r="BC158" s="329"/>
      <c r="BD158" s="329"/>
      <c r="BE158" s="329"/>
      <c r="BF158" s="329"/>
      <c r="BG158" s="329"/>
      <c r="BH158" s="329"/>
      <c r="BI158" s="329"/>
    </row>
    <row r="159" spans="1:61" ht="13.5" customHeight="1" hidden="1">
      <c r="A159" s="146" t="s">
        <v>465</v>
      </c>
      <c r="B159" s="335"/>
      <c r="C159" s="335"/>
      <c r="D159" s="335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  <c r="AA159" s="335"/>
      <c r="AB159" s="335"/>
      <c r="AC159" s="335"/>
      <c r="AD159" s="335"/>
      <c r="AE159" s="335"/>
      <c r="AF159" s="335"/>
      <c r="AG159" s="335"/>
      <c r="AH159" s="335"/>
      <c r="AI159" s="335"/>
      <c r="AJ159" s="335"/>
      <c r="AK159" s="335"/>
      <c r="AL159" s="335"/>
      <c r="AM159" s="335"/>
      <c r="AN159" s="335"/>
      <c r="AO159" s="335"/>
      <c r="AP159" s="335"/>
      <c r="AQ159" s="335"/>
      <c r="AR159" s="335"/>
      <c r="AS159" s="335"/>
      <c r="AT159" s="335"/>
      <c r="AU159" s="335"/>
      <c r="AV159" s="335"/>
      <c r="AW159" s="335"/>
      <c r="AX159" s="335"/>
      <c r="AY159" s="335"/>
      <c r="AZ159" s="335"/>
      <c r="BA159" s="335"/>
      <c r="BB159" s="335"/>
      <c r="BC159" s="329"/>
      <c r="BD159" s="329"/>
      <c r="BE159" s="329"/>
      <c r="BF159" s="329"/>
      <c r="BG159" s="329"/>
      <c r="BH159" s="329"/>
      <c r="BI159" s="329"/>
    </row>
    <row r="160" spans="1:61" ht="13.5" customHeight="1" hidden="1">
      <c r="A160" s="146" t="s">
        <v>466</v>
      </c>
      <c r="B160" s="335"/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  <c r="AC160" s="335"/>
      <c r="AD160" s="335"/>
      <c r="AE160" s="335"/>
      <c r="AF160" s="335"/>
      <c r="AG160" s="335"/>
      <c r="AH160" s="335"/>
      <c r="AI160" s="335"/>
      <c r="AJ160" s="335"/>
      <c r="AK160" s="335"/>
      <c r="AL160" s="335"/>
      <c r="AM160" s="335"/>
      <c r="AN160" s="335"/>
      <c r="AO160" s="335"/>
      <c r="AP160" s="335"/>
      <c r="AQ160" s="335"/>
      <c r="AR160" s="335"/>
      <c r="AS160" s="335"/>
      <c r="AT160" s="335"/>
      <c r="AU160" s="335"/>
      <c r="AV160" s="335"/>
      <c r="AW160" s="335"/>
      <c r="AX160" s="335"/>
      <c r="AY160" s="335"/>
      <c r="AZ160" s="335"/>
      <c r="BA160" s="335"/>
      <c r="BB160" s="335"/>
      <c r="BC160" s="329"/>
      <c r="BD160" s="329"/>
      <c r="BE160" s="329"/>
      <c r="BF160" s="329"/>
      <c r="BG160" s="329"/>
      <c r="BH160" s="329"/>
      <c r="BI160" s="329"/>
    </row>
    <row r="161" spans="1:61" ht="13.5" customHeight="1" hidden="1">
      <c r="A161" s="146" t="s">
        <v>467</v>
      </c>
      <c r="B161" s="335"/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  <c r="AA161" s="335"/>
      <c r="AB161" s="335"/>
      <c r="AC161" s="335"/>
      <c r="AD161" s="335"/>
      <c r="AE161" s="335"/>
      <c r="AF161" s="329"/>
      <c r="AG161" s="329"/>
      <c r="AH161" s="335"/>
      <c r="AI161" s="335"/>
      <c r="AJ161" s="335"/>
      <c r="AK161" s="335"/>
      <c r="AL161" s="335"/>
      <c r="AM161" s="335"/>
      <c r="AN161" s="335"/>
      <c r="AO161" s="335"/>
      <c r="AP161" s="335"/>
      <c r="AQ161" s="335"/>
      <c r="AR161" s="335"/>
      <c r="AS161" s="335"/>
      <c r="AT161" s="335"/>
      <c r="AU161" s="335"/>
      <c r="AV161" s="335"/>
      <c r="AW161" s="335"/>
      <c r="AX161" s="335"/>
      <c r="AY161" s="335"/>
      <c r="AZ161" s="335"/>
      <c r="BA161" s="335"/>
      <c r="BB161" s="335"/>
      <c r="BC161" s="329"/>
      <c r="BD161" s="329"/>
      <c r="BE161" s="329"/>
      <c r="BF161" s="329"/>
      <c r="BG161" s="329"/>
      <c r="BH161" s="329"/>
      <c r="BI161" s="329"/>
    </row>
    <row r="162" spans="1:61" ht="13.5" customHeight="1" hidden="1">
      <c r="A162" s="146" t="s">
        <v>470</v>
      </c>
      <c r="B162" s="335"/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  <c r="AL162" s="335"/>
      <c r="AM162" s="335"/>
      <c r="AN162" s="335"/>
      <c r="AO162" s="335"/>
      <c r="AP162" s="335"/>
      <c r="AQ162" s="335"/>
      <c r="AR162" s="335"/>
      <c r="AS162" s="335"/>
      <c r="AT162" s="335"/>
      <c r="AU162" s="335"/>
      <c r="AV162" s="335"/>
      <c r="AW162" s="335"/>
      <c r="AX162" s="335"/>
      <c r="AY162" s="335"/>
      <c r="AZ162" s="335"/>
      <c r="BA162" s="335"/>
      <c r="BB162" s="335"/>
      <c r="BC162" s="329"/>
      <c r="BD162" s="329"/>
      <c r="BE162" s="329"/>
      <c r="BF162" s="329"/>
      <c r="BG162" s="329"/>
      <c r="BH162" s="329"/>
      <c r="BI162" s="329"/>
    </row>
    <row r="163" spans="1:61" ht="13.5" customHeight="1" hidden="1">
      <c r="A163" s="146" t="s">
        <v>471</v>
      </c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  <c r="AA163" s="335"/>
      <c r="AB163" s="335"/>
      <c r="AC163" s="335"/>
      <c r="AD163" s="335"/>
      <c r="AE163" s="335"/>
      <c r="AF163" s="335"/>
      <c r="AG163" s="335"/>
      <c r="AH163" s="335"/>
      <c r="AI163" s="335"/>
      <c r="AJ163" s="335"/>
      <c r="AK163" s="335"/>
      <c r="AL163" s="335"/>
      <c r="AM163" s="335"/>
      <c r="AN163" s="335"/>
      <c r="AO163" s="335"/>
      <c r="AP163" s="335"/>
      <c r="AQ163" s="335"/>
      <c r="AR163" s="335"/>
      <c r="AS163" s="335"/>
      <c r="AT163" s="335"/>
      <c r="AU163" s="335"/>
      <c r="AV163" s="335"/>
      <c r="AW163" s="335"/>
      <c r="AX163" s="335"/>
      <c r="AY163" s="335"/>
      <c r="AZ163" s="335"/>
      <c r="BA163" s="335"/>
      <c r="BB163" s="335"/>
      <c r="BC163" s="329"/>
      <c r="BD163" s="329"/>
      <c r="BE163" s="329"/>
      <c r="BF163" s="329"/>
      <c r="BG163" s="329"/>
      <c r="BH163" s="329"/>
      <c r="BI163" s="329"/>
    </row>
    <row r="164" spans="1:61" ht="13.5" customHeight="1" hidden="1">
      <c r="A164" s="146" t="s">
        <v>472</v>
      </c>
      <c r="B164" s="335"/>
      <c r="C164" s="335"/>
      <c r="D164" s="335"/>
      <c r="E164" s="335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335"/>
      <c r="X164" s="335"/>
      <c r="Y164" s="335"/>
      <c r="Z164" s="335"/>
      <c r="AA164" s="335"/>
      <c r="AB164" s="335"/>
      <c r="AC164" s="335"/>
      <c r="AD164" s="335"/>
      <c r="AE164" s="335"/>
      <c r="AF164" s="335"/>
      <c r="AG164" s="335"/>
      <c r="AH164" s="335"/>
      <c r="AI164" s="335"/>
      <c r="AJ164" s="335"/>
      <c r="AK164" s="335"/>
      <c r="AL164" s="335"/>
      <c r="AM164" s="335"/>
      <c r="AN164" s="335"/>
      <c r="AO164" s="335"/>
      <c r="AP164" s="335"/>
      <c r="AQ164" s="335"/>
      <c r="AR164" s="335"/>
      <c r="AS164" s="335"/>
      <c r="AT164" s="335"/>
      <c r="AU164" s="335"/>
      <c r="AV164" s="335"/>
      <c r="AW164" s="335"/>
      <c r="AX164" s="335"/>
      <c r="AY164" s="335"/>
      <c r="AZ164" s="335"/>
      <c r="BA164" s="335"/>
      <c r="BB164" s="335"/>
      <c r="BC164" s="329"/>
      <c r="BD164" s="329"/>
      <c r="BE164" s="329"/>
      <c r="BF164" s="329"/>
      <c r="BG164" s="329"/>
      <c r="BH164" s="329"/>
      <c r="BI164" s="329"/>
    </row>
    <row r="165" spans="1:61" ht="13.5" customHeight="1" hidden="1">
      <c r="A165" s="146" t="s">
        <v>473</v>
      </c>
      <c r="B165" s="335"/>
      <c r="C165" s="335"/>
      <c r="D165" s="335"/>
      <c r="E165" s="335"/>
      <c r="F165" s="335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  <c r="AC165" s="335"/>
      <c r="AD165" s="335"/>
      <c r="AE165" s="335"/>
      <c r="AF165" s="335"/>
      <c r="AG165" s="335"/>
      <c r="AH165" s="335"/>
      <c r="AI165" s="335"/>
      <c r="AJ165" s="335"/>
      <c r="AK165" s="335"/>
      <c r="AL165" s="335"/>
      <c r="AM165" s="335"/>
      <c r="AN165" s="335"/>
      <c r="AO165" s="335"/>
      <c r="AP165" s="335"/>
      <c r="AQ165" s="335"/>
      <c r="AR165" s="335"/>
      <c r="AS165" s="335"/>
      <c r="AT165" s="335"/>
      <c r="AU165" s="335"/>
      <c r="AV165" s="335"/>
      <c r="AW165" s="335"/>
      <c r="AX165" s="335"/>
      <c r="AY165" s="335"/>
      <c r="AZ165" s="335"/>
      <c r="BA165" s="335"/>
      <c r="BB165" s="335"/>
      <c r="BC165" s="329"/>
      <c r="BD165" s="329"/>
      <c r="BE165" s="329"/>
      <c r="BF165" s="329"/>
      <c r="BG165" s="329"/>
      <c r="BH165" s="329"/>
      <c r="BI165" s="329"/>
    </row>
    <row r="166" spans="1:61" ht="13.5" customHeight="1" hidden="1">
      <c r="A166" s="146" t="s">
        <v>474</v>
      </c>
      <c r="B166" s="335"/>
      <c r="C166" s="335"/>
      <c r="D166" s="335"/>
      <c r="E166" s="335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335"/>
      <c r="X166" s="335"/>
      <c r="Y166" s="335"/>
      <c r="Z166" s="335"/>
      <c r="AA166" s="335"/>
      <c r="AB166" s="335"/>
      <c r="AC166" s="335"/>
      <c r="AD166" s="335"/>
      <c r="AE166" s="335"/>
      <c r="AF166" s="335"/>
      <c r="AG166" s="335"/>
      <c r="AH166" s="335"/>
      <c r="AI166" s="335"/>
      <c r="AJ166" s="335"/>
      <c r="AK166" s="335"/>
      <c r="AL166" s="335"/>
      <c r="AM166" s="335"/>
      <c r="AN166" s="335"/>
      <c r="AO166" s="335"/>
      <c r="AP166" s="335"/>
      <c r="AQ166" s="335"/>
      <c r="AR166" s="335"/>
      <c r="AS166" s="335"/>
      <c r="AT166" s="335"/>
      <c r="AU166" s="335"/>
      <c r="AV166" s="335"/>
      <c r="AW166" s="335"/>
      <c r="AX166" s="335"/>
      <c r="AY166" s="335"/>
      <c r="AZ166" s="335"/>
      <c r="BA166" s="335"/>
      <c r="BB166" s="335"/>
      <c r="BC166" s="329"/>
      <c r="BD166" s="329"/>
      <c r="BE166" s="329"/>
      <c r="BF166" s="329"/>
      <c r="BG166" s="329"/>
      <c r="BH166" s="329"/>
      <c r="BI166" s="329"/>
    </row>
    <row r="167" spans="1:61" ht="13.5" customHeight="1" hidden="1">
      <c r="A167" s="146" t="s">
        <v>468</v>
      </c>
      <c r="B167" s="335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335"/>
      <c r="W167" s="335"/>
      <c r="X167" s="335"/>
      <c r="Y167" s="335"/>
      <c r="Z167" s="335"/>
      <c r="AA167" s="335"/>
      <c r="AB167" s="335"/>
      <c r="AC167" s="335"/>
      <c r="AD167" s="335"/>
      <c r="AE167" s="335"/>
      <c r="AF167" s="335"/>
      <c r="AG167" s="335"/>
      <c r="AH167" s="335"/>
      <c r="AI167" s="335"/>
      <c r="AJ167" s="335"/>
      <c r="AK167" s="335"/>
      <c r="AL167" s="335"/>
      <c r="AM167" s="335"/>
      <c r="AN167" s="335"/>
      <c r="AO167" s="335"/>
      <c r="AP167" s="335"/>
      <c r="AQ167" s="335"/>
      <c r="AR167" s="335"/>
      <c r="AS167" s="335"/>
      <c r="AT167" s="335"/>
      <c r="AU167" s="335"/>
      <c r="AV167" s="335"/>
      <c r="AW167" s="335"/>
      <c r="AX167" s="335"/>
      <c r="AY167" s="335"/>
      <c r="AZ167" s="335"/>
      <c r="BA167" s="335"/>
      <c r="BB167" s="335"/>
      <c r="BC167" s="329"/>
      <c r="BD167" s="329"/>
      <c r="BE167" s="329"/>
      <c r="BF167" s="329"/>
      <c r="BG167" s="329"/>
      <c r="BH167" s="329"/>
      <c r="BI167" s="329"/>
    </row>
    <row r="168" spans="1:61" ht="13.5" customHeight="1" hidden="1">
      <c r="A168" s="146" t="s">
        <v>475</v>
      </c>
      <c r="B168" s="335"/>
      <c r="C168" s="335"/>
      <c r="D168" s="335"/>
      <c r="E168" s="335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/>
      <c r="W168" s="335"/>
      <c r="X168" s="335"/>
      <c r="Y168" s="335"/>
      <c r="Z168" s="335"/>
      <c r="AA168" s="335"/>
      <c r="AB168" s="335"/>
      <c r="AC168" s="335"/>
      <c r="AD168" s="335"/>
      <c r="AE168" s="335"/>
      <c r="AF168" s="335"/>
      <c r="AG168" s="335"/>
      <c r="AH168" s="335"/>
      <c r="AI168" s="335"/>
      <c r="AJ168" s="335"/>
      <c r="AK168" s="335"/>
      <c r="AL168" s="335"/>
      <c r="AM168" s="335"/>
      <c r="AN168" s="335"/>
      <c r="AO168" s="335"/>
      <c r="AP168" s="335"/>
      <c r="AQ168" s="335"/>
      <c r="AR168" s="335"/>
      <c r="AS168" s="335"/>
      <c r="AT168" s="335"/>
      <c r="AU168" s="335"/>
      <c r="AV168" s="335"/>
      <c r="AW168" s="335"/>
      <c r="AX168" s="335"/>
      <c r="AY168" s="335"/>
      <c r="AZ168" s="335"/>
      <c r="BA168" s="335"/>
      <c r="BB168" s="335"/>
      <c r="BC168" s="329"/>
      <c r="BD168" s="329"/>
      <c r="BE168" s="329"/>
      <c r="BF168" s="329"/>
      <c r="BG168" s="329"/>
      <c r="BH168" s="329"/>
      <c r="BI168" s="329"/>
    </row>
    <row r="169" spans="1:61" ht="13.5" customHeight="1" hidden="1">
      <c r="A169" s="147" t="s">
        <v>261</v>
      </c>
      <c r="B169" s="335"/>
      <c r="C169" s="335"/>
      <c r="D169" s="335"/>
      <c r="E169" s="335"/>
      <c r="F169" s="335"/>
      <c r="G169" s="335"/>
      <c r="H169" s="335"/>
      <c r="I169" s="335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335"/>
      <c r="Y169" s="335"/>
      <c r="Z169" s="335"/>
      <c r="AA169" s="335"/>
      <c r="AB169" s="335"/>
      <c r="AC169" s="335"/>
      <c r="AD169" s="335"/>
      <c r="AE169" s="335"/>
      <c r="AF169" s="335"/>
      <c r="AG169" s="335"/>
      <c r="AH169" s="335"/>
      <c r="AI169" s="335"/>
      <c r="AJ169" s="335"/>
      <c r="AK169" s="335"/>
      <c r="AL169" s="335"/>
      <c r="AM169" s="335"/>
      <c r="AN169" s="335"/>
      <c r="AO169" s="329"/>
      <c r="AP169" s="329"/>
      <c r="AQ169" s="335"/>
      <c r="AR169" s="335"/>
      <c r="AS169" s="335"/>
      <c r="AT169" s="335"/>
      <c r="AU169" s="335"/>
      <c r="AV169" s="335"/>
      <c r="AW169" s="335"/>
      <c r="AX169" s="335"/>
      <c r="AY169" s="335"/>
      <c r="AZ169" s="335"/>
      <c r="BA169" s="335"/>
      <c r="BB169" s="335"/>
      <c r="BC169" s="329"/>
      <c r="BD169" s="329"/>
      <c r="BE169" s="329"/>
      <c r="BF169" s="329"/>
      <c r="BG169" s="329"/>
      <c r="BH169" s="329"/>
      <c r="BI169" s="329"/>
    </row>
    <row r="170" ht="13.5" customHeight="1" hidden="1"/>
    <row r="171" spans="1:58" ht="13.5" customHeight="1" hidden="1">
      <c r="A171" s="334" t="s">
        <v>417</v>
      </c>
      <c r="B171" s="332" t="s">
        <v>510</v>
      </c>
      <c r="C171" s="332"/>
      <c r="D171" s="332"/>
      <c r="E171" s="332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  <c r="S171" s="332"/>
      <c r="T171" s="332" t="s">
        <v>487</v>
      </c>
      <c r="U171" s="332"/>
      <c r="V171" s="332"/>
      <c r="W171" s="332"/>
      <c r="X171" s="332"/>
      <c r="Y171" s="332"/>
      <c r="Z171" s="332"/>
      <c r="AA171" s="332"/>
      <c r="AB171" s="332"/>
      <c r="AC171" s="332" t="s">
        <v>488</v>
      </c>
      <c r="AD171" s="332"/>
      <c r="AE171" s="332"/>
      <c r="AF171" s="332"/>
      <c r="AG171" s="332"/>
      <c r="AH171" s="332"/>
      <c r="AI171" s="332"/>
      <c r="AJ171" s="332"/>
      <c r="AK171" s="332"/>
      <c r="AL171" s="332"/>
      <c r="AM171" s="332"/>
      <c r="AN171" s="332"/>
      <c r="AO171" s="332"/>
      <c r="AP171" s="332"/>
      <c r="AQ171" s="334" t="s">
        <v>489</v>
      </c>
      <c r="AR171" s="334"/>
      <c r="AS171" s="334"/>
      <c r="AT171" s="334" t="s">
        <v>490</v>
      </c>
      <c r="AU171" s="334"/>
      <c r="AV171" s="334"/>
      <c r="AW171" s="332" t="s">
        <v>261</v>
      </c>
      <c r="AX171" s="332"/>
      <c r="AY171" s="332"/>
      <c r="AZ171" s="332" t="s">
        <v>491</v>
      </c>
      <c r="BA171" s="332"/>
      <c r="BB171" s="332"/>
      <c r="BC171" s="332"/>
      <c r="BD171" s="334" t="s">
        <v>492</v>
      </c>
      <c r="BE171" s="334"/>
      <c r="BF171" s="334"/>
    </row>
    <row r="172" spans="1:58" ht="13.5" customHeight="1" hidden="1">
      <c r="A172" s="334"/>
      <c r="B172" s="332"/>
      <c r="C172" s="332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  <c r="AB172" s="332"/>
      <c r="AC172" s="332" t="s">
        <v>511</v>
      </c>
      <c r="AD172" s="332"/>
      <c r="AE172" s="332"/>
      <c r="AF172" s="332"/>
      <c r="AG172" s="332"/>
      <c r="AH172" s="332"/>
      <c r="AI172" s="332"/>
      <c r="AJ172" s="332" t="s">
        <v>512</v>
      </c>
      <c r="AK172" s="332"/>
      <c r="AL172" s="332"/>
      <c r="AM172" s="332"/>
      <c r="AN172" s="332"/>
      <c r="AO172" s="332"/>
      <c r="AP172" s="332"/>
      <c r="AQ172" s="332" t="s">
        <v>495</v>
      </c>
      <c r="AR172" s="332"/>
      <c r="AS172" s="332"/>
      <c r="AT172" s="334"/>
      <c r="AU172" s="333"/>
      <c r="AV172" s="334"/>
      <c r="AW172" s="332"/>
      <c r="AX172" s="333"/>
      <c r="AY172" s="332"/>
      <c r="AZ172" s="332"/>
      <c r="BA172" s="333"/>
      <c r="BB172" s="333"/>
      <c r="BC172" s="332"/>
      <c r="BD172" s="334"/>
      <c r="BE172" s="333"/>
      <c r="BF172" s="334"/>
    </row>
    <row r="173" spans="1:58" ht="13.5" customHeight="1" hidden="1">
      <c r="A173" s="334"/>
      <c r="B173" s="332" t="s">
        <v>261</v>
      </c>
      <c r="C173" s="332"/>
      <c r="D173" s="332"/>
      <c r="E173" s="332"/>
      <c r="F173" s="332"/>
      <c r="G173" s="332"/>
      <c r="H173" s="332" t="s">
        <v>496</v>
      </c>
      <c r="I173" s="332"/>
      <c r="J173" s="332"/>
      <c r="K173" s="332"/>
      <c r="L173" s="332"/>
      <c r="M173" s="332"/>
      <c r="N173" s="332" t="s">
        <v>497</v>
      </c>
      <c r="O173" s="332"/>
      <c r="P173" s="332"/>
      <c r="Q173" s="332"/>
      <c r="R173" s="332"/>
      <c r="S173" s="332"/>
      <c r="T173" s="332" t="s">
        <v>261</v>
      </c>
      <c r="U173" s="332"/>
      <c r="V173" s="332"/>
      <c r="W173" s="332" t="s">
        <v>496</v>
      </c>
      <c r="X173" s="332"/>
      <c r="Y173" s="332"/>
      <c r="Z173" s="332" t="s">
        <v>497</v>
      </c>
      <c r="AA173" s="332"/>
      <c r="AB173" s="332"/>
      <c r="AC173" s="332" t="s">
        <v>261</v>
      </c>
      <c r="AD173" s="332"/>
      <c r="AE173" s="332"/>
      <c r="AF173" s="332" t="s">
        <v>496</v>
      </c>
      <c r="AG173" s="332"/>
      <c r="AH173" s="332" t="s">
        <v>497</v>
      </c>
      <c r="AI173" s="332"/>
      <c r="AJ173" s="332" t="s">
        <v>261</v>
      </c>
      <c r="AK173" s="332"/>
      <c r="AL173" s="332"/>
      <c r="AM173" s="332" t="s">
        <v>496</v>
      </c>
      <c r="AN173" s="332"/>
      <c r="AO173" s="332" t="s">
        <v>497</v>
      </c>
      <c r="AP173" s="332"/>
      <c r="AQ173" s="332"/>
      <c r="AR173" s="332"/>
      <c r="AS173" s="332"/>
      <c r="AT173" s="334"/>
      <c r="AU173" s="334"/>
      <c r="AV173" s="334"/>
      <c r="AW173" s="332"/>
      <c r="AX173" s="332"/>
      <c r="AY173" s="332"/>
      <c r="AZ173" s="332"/>
      <c r="BA173" s="333"/>
      <c r="BB173" s="333"/>
      <c r="BC173" s="332"/>
      <c r="BD173" s="334"/>
      <c r="BE173" s="333"/>
      <c r="BF173" s="334"/>
    </row>
    <row r="174" spans="1:58" ht="13.5" customHeight="1" hidden="1">
      <c r="A174" s="334"/>
      <c r="B174" s="330" t="s">
        <v>498</v>
      </c>
      <c r="C174" s="330"/>
      <c r="D174" s="330"/>
      <c r="E174" s="331" t="s">
        <v>513</v>
      </c>
      <c r="F174" s="331"/>
      <c r="G174" s="331"/>
      <c r="H174" s="330" t="s">
        <v>498</v>
      </c>
      <c r="I174" s="330"/>
      <c r="J174" s="330"/>
      <c r="K174" s="331" t="s">
        <v>513</v>
      </c>
      <c r="L174" s="331"/>
      <c r="M174" s="331"/>
      <c r="N174" s="330" t="s">
        <v>498</v>
      </c>
      <c r="O174" s="330"/>
      <c r="P174" s="330"/>
      <c r="Q174" s="331" t="s">
        <v>513</v>
      </c>
      <c r="R174" s="331"/>
      <c r="S174" s="331"/>
      <c r="T174" s="330" t="s">
        <v>498</v>
      </c>
      <c r="U174" s="330"/>
      <c r="V174" s="330"/>
      <c r="W174" s="330" t="s">
        <v>498</v>
      </c>
      <c r="X174" s="330"/>
      <c r="Y174" s="330"/>
      <c r="Z174" s="330" t="s">
        <v>498</v>
      </c>
      <c r="AA174" s="330"/>
      <c r="AB174" s="330"/>
      <c r="AC174" s="330" t="s">
        <v>498</v>
      </c>
      <c r="AD174" s="330"/>
      <c r="AE174" s="330"/>
      <c r="AF174" s="330" t="s">
        <v>498</v>
      </c>
      <c r="AG174" s="330"/>
      <c r="AH174" s="330" t="s">
        <v>498</v>
      </c>
      <c r="AI174" s="330"/>
      <c r="AJ174" s="330" t="s">
        <v>498</v>
      </c>
      <c r="AK174" s="330"/>
      <c r="AL174" s="330"/>
      <c r="AM174" s="330" t="s">
        <v>498</v>
      </c>
      <c r="AN174" s="330"/>
      <c r="AO174" s="330" t="s">
        <v>498</v>
      </c>
      <c r="AP174" s="330"/>
      <c r="AQ174" s="330" t="s">
        <v>498</v>
      </c>
      <c r="AR174" s="330"/>
      <c r="AS174" s="330"/>
      <c r="AT174" s="330" t="s">
        <v>498</v>
      </c>
      <c r="AU174" s="330"/>
      <c r="AV174" s="330"/>
      <c r="AW174" s="330" t="s">
        <v>498</v>
      </c>
      <c r="AX174" s="330"/>
      <c r="AY174" s="330"/>
      <c r="AZ174" s="332"/>
      <c r="BA174" s="332"/>
      <c r="BB174" s="332"/>
      <c r="BC174" s="332"/>
      <c r="BD174" s="334"/>
      <c r="BE174" s="334"/>
      <c r="BF174" s="334"/>
    </row>
    <row r="175" spans="1:58" ht="13.5" customHeight="1" hidden="1">
      <c r="A175" s="138" t="s">
        <v>462</v>
      </c>
      <c r="B175" s="329"/>
      <c r="C175" s="329"/>
      <c r="D175" s="329"/>
      <c r="E175" s="329"/>
      <c r="F175" s="329"/>
      <c r="G175" s="329"/>
      <c r="H175" s="329"/>
      <c r="I175" s="329"/>
      <c r="J175" s="329"/>
      <c r="K175" s="329"/>
      <c r="L175" s="329"/>
      <c r="M175" s="329"/>
      <c r="N175" s="329"/>
      <c r="O175" s="329"/>
      <c r="P175" s="329"/>
      <c r="Q175" s="329"/>
      <c r="R175" s="329"/>
      <c r="S175" s="329"/>
      <c r="T175" s="329"/>
      <c r="U175" s="329"/>
      <c r="V175" s="329"/>
      <c r="W175" s="329"/>
      <c r="X175" s="329"/>
      <c r="Y175" s="329"/>
      <c r="Z175" s="329"/>
      <c r="AA175" s="329"/>
      <c r="AB175" s="329"/>
      <c r="AC175" s="329"/>
      <c r="AD175" s="329"/>
      <c r="AE175" s="329"/>
      <c r="AF175" s="329"/>
      <c r="AG175" s="329"/>
      <c r="AH175" s="329"/>
      <c r="AI175" s="329"/>
      <c r="AJ175" s="329"/>
      <c r="AK175" s="329"/>
      <c r="AL175" s="329"/>
      <c r="AM175" s="329"/>
      <c r="AN175" s="329"/>
      <c r="AO175" s="329"/>
      <c r="AP175" s="329"/>
      <c r="AQ175" s="329"/>
      <c r="AR175" s="329"/>
      <c r="AS175" s="329"/>
      <c r="AT175" s="329"/>
      <c r="AU175" s="329"/>
      <c r="AV175" s="329"/>
      <c r="AW175" s="329"/>
      <c r="AX175" s="329"/>
      <c r="AY175" s="329"/>
      <c r="AZ175" s="329"/>
      <c r="BA175" s="329"/>
      <c r="BB175" s="329"/>
      <c r="BC175" s="329"/>
      <c r="BD175" s="329"/>
      <c r="BE175" s="329"/>
      <c r="BF175" s="329"/>
    </row>
    <row r="176" spans="1:58" ht="13.5" customHeight="1" hidden="1">
      <c r="A176" s="138" t="s">
        <v>465</v>
      </c>
      <c r="B176" s="329"/>
      <c r="C176" s="329"/>
      <c r="D176" s="329"/>
      <c r="E176" s="329"/>
      <c r="F176" s="329"/>
      <c r="G176" s="329"/>
      <c r="H176" s="329"/>
      <c r="I176" s="329"/>
      <c r="J176" s="329"/>
      <c r="K176" s="329"/>
      <c r="L176" s="329"/>
      <c r="M176" s="329"/>
      <c r="N176" s="329"/>
      <c r="O176" s="329"/>
      <c r="P176" s="329"/>
      <c r="Q176" s="329"/>
      <c r="R176" s="329"/>
      <c r="S176" s="329"/>
      <c r="T176" s="329"/>
      <c r="U176" s="329"/>
      <c r="V176" s="329"/>
      <c r="W176" s="329"/>
      <c r="X176" s="329"/>
      <c r="Y176" s="329"/>
      <c r="Z176" s="329"/>
      <c r="AA176" s="329"/>
      <c r="AB176" s="329"/>
      <c r="AC176" s="329"/>
      <c r="AD176" s="329"/>
      <c r="AE176" s="329"/>
      <c r="AF176" s="329"/>
      <c r="AG176" s="329"/>
      <c r="AH176" s="329"/>
      <c r="AI176" s="329"/>
      <c r="AJ176" s="329"/>
      <c r="AK176" s="329"/>
      <c r="AL176" s="329"/>
      <c r="AM176" s="329"/>
      <c r="AN176" s="329"/>
      <c r="AO176" s="329"/>
      <c r="AP176" s="329"/>
      <c r="AQ176" s="329"/>
      <c r="AR176" s="329"/>
      <c r="AS176" s="329"/>
      <c r="AT176" s="329"/>
      <c r="AU176" s="329"/>
      <c r="AV176" s="329"/>
      <c r="AW176" s="329"/>
      <c r="AX176" s="329"/>
      <c r="AY176" s="329"/>
      <c r="AZ176" s="329"/>
      <c r="BA176" s="329"/>
      <c r="BB176" s="329"/>
      <c r="BC176" s="329"/>
      <c r="BD176" s="329"/>
      <c r="BE176" s="329"/>
      <c r="BF176" s="329"/>
    </row>
    <row r="177" spans="1:58" ht="13.5" customHeight="1" hidden="1">
      <c r="A177" s="138" t="s">
        <v>466</v>
      </c>
      <c r="B177" s="329"/>
      <c r="C177" s="329"/>
      <c r="D177" s="329"/>
      <c r="E177" s="329"/>
      <c r="F177" s="329"/>
      <c r="G177" s="329"/>
      <c r="H177" s="329"/>
      <c r="I177" s="329"/>
      <c r="J177" s="329"/>
      <c r="K177" s="329"/>
      <c r="L177" s="329"/>
      <c r="M177" s="329"/>
      <c r="N177" s="329"/>
      <c r="O177" s="329"/>
      <c r="P177" s="329"/>
      <c r="Q177" s="329"/>
      <c r="R177" s="329"/>
      <c r="S177" s="329"/>
      <c r="T177" s="329"/>
      <c r="U177" s="329"/>
      <c r="V177" s="329"/>
      <c r="W177" s="329"/>
      <c r="X177" s="329"/>
      <c r="Y177" s="329"/>
      <c r="Z177" s="329"/>
      <c r="AA177" s="329"/>
      <c r="AB177" s="329"/>
      <c r="AC177" s="329"/>
      <c r="AD177" s="329"/>
      <c r="AE177" s="329"/>
      <c r="AF177" s="329"/>
      <c r="AG177" s="329"/>
      <c r="AH177" s="329"/>
      <c r="AI177" s="329"/>
      <c r="AJ177" s="329"/>
      <c r="AK177" s="329"/>
      <c r="AL177" s="329"/>
      <c r="AM177" s="329"/>
      <c r="AN177" s="329"/>
      <c r="AO177" s="329"/>
      <c r="AP177" s="329"/>
      <c r="AQ177" s="329"/>
      <c r="AR177" s="329"/>
      <c r="AS177" s="329"/>
      <c r="AT177" s="329"/>
      <c r="AU177" s="329"/>
      <c r="AV177" s="329"/>
      <c r="AW177" s="329"/>
      <c r="AX177" s="329"/>
      <c r="AY177" s="329"/>
      <c r="AZ177" s="329"/>
      <c r="BA177" s="329"/>
      <c r="BB177" s="329"/>
      <c r="BC177" s="329"/>
      <c r="BD177" s="329"/>
      <c r="BE177" s="329"/>
      <c r="BF177" s="329"/>
    </row>
    <row r="178" spans="1:58" ht="13.5" customHeight="1" hidden="1">
      <c r="A178" s="138" t="s">
        <v>467</v>
      </c>
      <c r="B178" s="329"/>
      <c r="C178" s="329"/>
      <c r="D178" s="329"/>
      <c r="E178" s="329"/>
      <c r="F178" s="329"/>
      <c r="G178" s="329"/>
      <c r="H178" s="329"/>
      <c r="I178" s="329"/>
      <c r="J178" s="329"/>
      <c r="K178" s="329"/>
      <c r="L178" s="329"/>
      <c r="M178" s="329"/>
      <c r="N178" s="329"/>
      <c r="O178" s="329"/>
      <c r="P178" s="329"/>
      <c r="Q178" s="329"/>
      <c r="R178" s="329"/>
      <c r="S178" s="329"/>
      <c r="T178" s="329"/>
      <c r="U178" s="329"/>
      <c r="V178" s="329"/>
      <c r="W178" s="329"/>
      <c r="X178" s="329"/>
      <c r="Y178" s="329"/>
      <c r="Z178" s="329"/>
      <c r="AA178" s="329"/>
      <c r="AB178" s="329"/>
      <c r="AC178" s="329"/>
      <c r="AD178" s="329"/>
      <c r="AE178" s="329"/>
      <c r="AF178" s="329"/>
      <c r="AG178" s="329"/>
      <c r="AH178" s="329"/>
      <c r="AI178" s="329"/>
      <c r="AJ178" s="329"/>
      <c r="AK178" s="329"/>
      <c r="AL178" s="329"/>
      <c r="AM178" s="329"/>
      <c r="AN178" s="329"/>
      <c r="AO178" s="329"/>
      <c r="AP178" s="329"/>
      <c r="AQ178" s="329"/>
      <c r="AR178" s="329"/>
      <c r="AS178" s="329"/>
      <c r="AT178" s="329"/>
      <c r="AU178" s="329"/>
      <c r="AV178" s="329"/>
      <c r="AW178" s="329"/>
      <c r="AX178" s="329"/>
      <c r="AY178" s="329"/>
      <c r="AZ178" s="329"/>
      <c r="BA178" s="329"/>
      <c r="BB178" s="329"/>
      <c r="BC178" s="329"/>
      <c r="BD178" s="329"/>
      <c r="BE178" s="329"/>
      <c r="BF178" s="329"/>
    </row>
    <row r="179" spans="1:58" ht="13.5" customHeight="1" hidden="1">
      <c r="A179" s="138" t="s">
        <v>470</v>
      </c>
      <c r="B179" s="329"/>
      <c r="C179" s="329"/>
      <c r="D179" s="329"/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29"/>
      <c r="R179" s="329"/>
      <c r="S179" s="329"/>
      <c r="T179" s="329"/>
      <c r="U179" s="329"/>
      <c r="V179" s="329"/>
      <c r="W179" s="329"/>
      <c r="X179" s="329"/>
      <c r="Y179" s="329"/>
      <c r="Z179" s="329"/>
      <c r="AA179" s="329"/>
      <c r="AB179" s="329"/>
      <c r="AC179" s="329"/>
      <c r="AD179" s="329"/>
      <c r="AE179" s="329"/>
      <c r="AF179" s="329"/>
      <c r="AG179" s="329"/>
      <c r="AH179" s="329"/>
      <c r="AI179" s="329"/>
      <c r="AJ179" s="329"/>
      <c r="AK179" s="329"/>
      <c r="AL179" s="329"/>
      <c r="AM179" s="329"/>
      <c r="AN179" s="329"/>
      <c r="AO179" s="329"/>
      <c r="AP179" s="329"/>
      <c r="AQ179" s="329"/>
      <c r="AR179" s="329"/>
      <c r="AS179" s="329"/>
      <c r="AT179" s="329"/>
      <c r="AU179" s="329"/>
      <c r="AV179" s="329"/>
      <c r="AW179" s="329"/>
      <c r="AX179" s="329"/>
      <c r="AY179" s="329"/>
      <c r="AZ179" s="329"/>
      <c r="BA179" s="329"/>
      <c r="BB179" s="329"/>
      <c r="BC179" s="329"/>
      <c r="BD179" s="329"/>
      <c r="BE179" s="329"/>
      <c r="BF179" s="329"/>
    </row>
    <row r="180" spans="1:58" ht="13.5" customHeight="1" hidden="1">
      <c r="A180" s="145" t="s">
        <v>261</v>
      </c>
      <c r="B180" s="328"/>
      <c r="C180" s="328"/>
      <c r="D180" s="328"/>
      <c r="E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  <c r="AI180" s="328"/>
      <c r="AJ180" s="328"/>
      <c r="AK180" s="328"/>
      <c r="AL180" s="328"/>
      <c r="AM180" s="328"/>
      <c r="AN180" s="328"/>
      <c r="AO180" s="328"/>
      <c r="AP180" s="328"/>
      <c r="AQ180" s="328"/>
      <c r="AR180" s="328"/>
      <c r="AS180" s="328"/>
      <c r="AT180" s="328"/>
      <c r="AU180" s="328"/>
      <c r="AV180" s="328"/>
      <c r="AW180" s="329"/>
      <c r="AX180" s="329"/>
      <c r="AY180" s="329"/>
      <c r="AZ180" s="329"/>
      <c r="BA180" s="329"/>
      <c r="BB180" s="329"/>
      <c r="BC180" s="329"/>
      <c r="BD180" s="329"/>
      <c r="BE180" s="329"/>
      <c r="BF180" s="329"/>
    </row>
    <row r="181" ht="13.5" customHeight="1" hidden="1"/>
    <row r="182" spans="1:59" ht="13.5" customHeight="1" hidden="1">
      <c r="A182" s="334" t="s">
        <v>417</v>
      </c>
      <c r="B182" s="332" t="s">
        <v>514</v>
      </c>
      <c r="C182" s="332"/>
      <c r="D182" s="332"/>
      <c r="E182" s="332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332" t="s">
        <v>487</v>
      </c>
      <c r="U182" s="332"/>
      <c r="V182" s="332"/>
      <c r="W182" s="332"/>
      <c r="X182" s="332"/>
      <c r="Y182" s="332"/>
      <c r="Z182" s="332"/>
      <c r="AA182" s="332"/>
      <c r="AB182" s="332"/>
      <c r="AC182" s="332" t="s">
        <v>488</v>
      </c>
      <c r="AD182" s="332"/>
      <c r="AE182" s="332"/>
      <c r="AF182" s="332"/>
      <c r="AG182" s="332"/>
      <c r="AH182" s="332"/>
      <c r="AI182" s="332"/>
      <c r="AJ182" s="334" t="s">
        <v>489</v>
      </c>
      <c r="AK182" s="334"/>
      <c r="AL182" s="334"/>
      <c r="AM182" s="334" t="s">
        <v>490</v>
      </c>
      <c r="AN182" s="334"/>
      <c r="AO182" s="334"/>
      <c r="AP182" s="332" t="s">
        <v>261</v>
      </c>
      <c r="AQ182" s="332"/>
      <c r="AR182" s="332"/>
      <c r="AS182" s="332" t="s">
        <v>491</v>
      </c>
      <c r="AT182" s="332"/>
      <c r="AU182" s="332"/>
      <c r="AV182" s="332"/>
      <c r="AW182" s="334" t="s">
        <v>492</v>
      </c>
      <c r="AX182" s="334"/>
      <c r="AY182" s="334"/>
      <c r="AZ182" s="148"/>
      <c r="BA182" s="14"/>
      <c r="BB182" s="14"/>
      <c r="BC182" s="149"/>
      <c r="BD182" s="149"/>
      <c r="BE182" s="14"/>
      <c r="BF182" s="149"/>
      <c r="BG182" s="14"/>
    </row>
    <row r="183" spans="1:59" ht="13.5" customHeight="1" hidden="1">
      <c r="A183" s="334"/>
      <c r="B183" s="332"/>
      <c r="C183" s="332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2"/>
      <c r="AC183" s="332" t="s">
        <v>512</v>
      </c>
      <c r="AD183" s="332"/>
      <c r="AE183" s="332"/>
      <c r="AF183" s="332"/>
      <c r="AG183" s="332"/>
      <c r="AH183" s="332"/>
      <c r="AI183" s="332"/>
      <c r="AJ183" s="332" t="s">
        <v>495</v>
      </c>
      <c r="AK183" s="332"/>
      <c r="AL183" s="332"/>
      <c r="AM183" s="334"/>
      <c r="AN183" s="333"/>
      <c r="AO183" s="334"/>
      <c r="AP183" s="332"/>
      <c r="AQ183" s="333"/>
      <c r="AR183" s="332"/>
      <c r="AS183" s="332"/>
      <c r="AT183" s="333"/>
      <c r="AU183" s="333"/>
      <c r="AV183" s="332"/>
      <c r="AW183" s="334"/>
      <c r="AX183" s="333"/>
      <c r="AY183" s="334"/>
      <c r="AZ183" s="149"/>
      <c r="BA183" s="14"/>
      <c r="BB183" s="14"/>
      <c r="BC183" s="149"/>
      <c r="BD183" s="14"/>
      <c r="BE183" s="14"/>
      <c r="BF183" s="149"/>
      <c r="BG183" s="14"/>
    </row>
    <row r="184" spans="1:59" ht="13.5" customHeight="1" hidden="1">
      <c r="A184" s="334"/>
      <c r="B184" s="332" t="s">
        <v>261</v>
      </c>
      <c r="C184" s="332"/>
      <c r="D184" s="332"/>
      <c r="E184" s="332"/>
      <c r="F184" s="332"/>
      <c r="G184" s="332"/>
      <c r="H184" s="332" t="s">
        <v>496</v>
      </c>
      <c r="I184" s="332"/>
      <c r="J184" s="332"/>
      <c r="K184" s="332"/>
      <c r="L184" s="332"/>
      <c r="M184" s="332"/>
      <c r="N184" s="332" t="s">
        <v>497</v>
      </c>
      <c r="O184" s="332"/>
      <c r="P184" s="332"/>
      <c r="Q184" s="332"/>
      <c r="R184" s="332"/>
      <c r="S184" s="332"/>
      <c r="T184" s="332" t="s">
        <v>261</v>
      </c>
      <c r="U184" s="332"/>
      <c r="V184" s="332"/>
      <c r="W184" s="332" t="s">
        <v>496</v>
      </c>
      <c r="X184" s="332"/>
      <c r="Y184" s="332"/>
      <c r="Z184" s="332" t="s">
        <v>497</v>
      </c>
      <c r="AA184" s="332"/>
      <c r="AB184" s="332"/>
      <c r="AC184" s="332" t="s">
        <v>261</v>
      </c>
      <c r="AD184" s="332"/>
      <c r="AE184" s="332"/>
      <c r="AF184" s="332" t="s">
        <v>496</v>
      </c>
      <c r="AG184" s="332"/>
      <c r="AH184" s="332" t="s">
        <v>497</v>
      </c>
      <c r="AI184" s="332"/>
      <c r="AJ184" s="332"/>
      <c r="AK184" s="332"/>
      <c r="AL184" s="332"/>
      <c r="AM184" s="334"/>
      <c r="AN184" s="334"/>
      <c r="AO184" s="334"/>
      <c r="AP184" s="332"/>
      <c r="AQ184" s="332"/>
      <c r="AR184" s="332"/>
      <c r="AS184" s="332"/>
      <c r="AT184" s="333"/>
      <c r="AU184" s="333"/>
      <c r="AV184" s="332"/>
      <c r="AW184" s="334"/>
      <c r="AX184" s="333"/>
      <c r="AY184" s="334"/>
      <c r="AZ184" s="149"/>
      <c r="BA184" s="14"/>
      <c r="BB184" s="14"/>
      <c r="BC184" s="149"/>
      <c r="BD184" s="14"/>
      <c r="BE184" s="14"/>
      <c r="BF184" s="149"/>
      <c r="BG184" s="14"/>
    </row>
    <row r="185" spans="1:59" ht="13.5" customHeight="1" hidden="1">
      <c r="A185" s="334"/>
      <c r="B185" s="330" t="s">
        <v>498</v>
      </c>
      <c r="C185" s="330"/>
      <c r="D185" s="330"/>
      <c r="E185" s="331" t="s">
        <v>513</v>
      </c>
      <c r="F185" s="331"/>
      <c r="G185" s="331"/>
      <c r="H185" s="330" t="s">
        <v>498</v>
      </c>
      <c r="I185" s="330"/>
      <c r="J185" s="330"/>
      <c r="K185" s="331" t="s">
        <v>513</v>
      </c>
      <c r="L185" s="331"/>
      <c r="M185" s="331"/>
      <c r="N185" s="330" t="s">
        <v>498</v>
      </c>
      <c r="O185" s="330"/>
      <c r="P185" s="330"/>
      <c r="Q185" s="331" t="s">
        <v>513</v>
      </c>
      <c r="R185" s="331"/>
      <c r="S185" s="331"/>
      <c r="T185" s="330" t="s">
        <v>498</v>
      </c>
      <c r="U185" s="330"/>
      <c r="V185" s="330"/>
      <c r="W185" s="330" t="s">
        <v>498</v>
      </c>
      <c r="X185" s="330"/>
      <c r="Y185" s="330"/>
      <c r="Z185" s="330" t="s">
        <v>498</v>
      </c>
      <c r="AA185" s="330"/>
      <c r="AB185" s="330"/>
      <c r="AC185" s="330" t="s">
        <v>498</v>
      </c>
      <c r="AD185" s="330"/>
      <c r="AE185" s="330"/>
      <c r="AF185" s="330" t="s">
        <v>498</v>
      </c>
      <c r="AG185" s="330"/>
      <c r="AH185" s="330" t="s">
        <v>498</v>
      </c>
      <c r="AI185" s="330"/>
      <c r="AJ185" s="330" t="s">
        <v>498</v>
      </c>
      <c r="AK185" s="330"/>
      <c r="AL185" s="330"/>
      <c r="AM185" s="330" t="s">
        <v>498</v>
      </c>
      <c r="AN185" s="330"/>
      <c r="AO185" s="330"/>
      <c r="AP185" s="330" t="s">
        <v>498</v>
      </c>
      <c r="AQ185" s="330"/>
      <c r="AR185" s="330"/>
      <c r="AS185" s="332"/>
      <c r="AT185" s="332"/>
      <c r="AU185" s="332"/>
      <c r="AV185" s="332"/>
      <c r="AW185" s="334"/>
      <c r="AX185" s="334"/>
      <c r="AY185" s="334"/>
      <c r="AZ185" s="149"/>
      <c r="BA185" s="14"/>
      <c r="BB185" s="14"/>
      <c r="BC185" s="149"/>
      <c r="BD185" s="14"/>
      <c r="BE185" s="14"/>
      <c r="BF185" s="149"/>
      <c r="BG185" s="14"/>
    </row>
    <row r="186" spans="1:59" ht="13.5" customHeight="1" hidden="1">
      <c r="A186" s="138" t="s">
        <v>462</v>
      </c>
      <c r="B186" s="329"/>
      <c r="C186" s="329"/>
      <c r="D186" s="329"/>
      <c r="E186" s="329"/>
      <c r="F186" s="329"/>
      <c r="G186" s="329"/>
      <c r="H186" s="329"/>
      <c r="I186" s="329"/>
      <c r="J186" s="329"/>
      <c r="K186" s="329"/>
      <c r="L186" s="329"/>
      <c r="M186" s="329"/>
      <c r="N186" s="329"/>
      <c r="O186" s="329"/>
      <c r="P186" s="329"/>
      <c r="Q186" s="329"/>
      <c r="R186" s="329"/>
      <c r="S186" s="329"/>
      <c r="T186" s="329"/>
      <c r="U186" s="329"/>
      <c r="V186" s="329"/>
      <c r="W186" s="329"/>
      <c r="X186" s="329"/>
      <c r="Y186" s="329"/>
      <c r="Z186" s="329"/>
      <c r="AA186" s="329"/>
      <c r="AB186" s="329"/>
      <c r="AC186" s="329"/>
      <c r="AD186" s="329"/>
      <c r="AE186" s="329"/>
      <c r="AF186" s="329"/>
      <c r="AG186" s="329"/>
      <c r="AH186" s="329"/>
      <c r="AI186" s="329"/>
      <c r="AJ186" s="329"/>
      <c r="AK186" s="329"/>
      <c r="AL186" s="329"/>
      <c r="AM186" s="329"/>
      <c r="AN186" s="329"/>
      <c r="AO186" s="329"/>
      <c r="AP186" s="329"/>
      <c r="AQ186" s="329"/>
      <c r="AR186" s="329"/>
      <c r="AS186" s="329"/>
      <c r="AT186" s="329"/>
      <c r="AU186" s="329"/>
      <c r="AV186" s="329"/>
      <c r="AW186" s="329"/>
      <c r="AX186" s="329"/>
      <c r="AY186" s="329"/>
      <c r="AZ186" s="149"/>
      <c r="BA186" s="14"/>
      <c r="BB186" s="14"/>
      <c r="BC186" s="149"/>
      <c r="BD186" s="149"/>
      <c r="BE186" s="14"/>
      <c r="BF186" s="149"/>
      <c r="BG186" s="14"/>
    </row>
    <row r="187" spans="1:59" ht="13.5" customHeight="1" hidden="1">
      <c r="A187" s="138" t="s">
        <v>465</v>
      </c>
      <c r="B187" s="329"/>
      <c r="C187" s="329"/>
      <c r="D187" s="329"/>
      <c r="E187" s="329"/>
      <c r="F187" s="329"/>
      <c r="G187" s="329"/>
      <c r="H187" s="329"/>
      <c r="I187" s="329"/>
      <c r="J187" s="329"/>
      <c r="K187" s="329"/>
      <c r="L187" s="329"/>
      <c r="M187" s="329"/>
      <c r="N187" s="329"/>
      <c r="O187" s="329"/>
      <c r="P187" s="329"/>
      <c r="Q187" s="329"/>
      <c r="R187" s="329"/>
      <c r="S187" s="329"/>
      <c r="T187" s="329"/>
      <c r="U187" s="329"/>
      <c r="V187" s="329"/>
      <c r="W187" s="329"/>
      <c r="X187" s="329"/>
      <c r="Y187" s="329"/>
      <c r="Z187" s="329"/>
      <c r="AA187" s="329"/>
      <c r="AB187" s="329"/>
      <c r="AC187" s="329"/>
      <c r="AD187" s="329"/>
      <c r="AE187" s="329"/>
      <c r="AF187" s="329"/>
      <c r="AG187" s="329"/>
      <c r="AH187" s="329"/>
      <c r="AI187" s="329"/>
      <c r="AJ187" s="329"/>
      <c r="AK187" s="329"/>
      <c r="AL187" s="329"/>
      <c r="AM187" s="329"/>
      <c r="AN187" s="329"/>
      <c r="AO187" s="329"/>
      <c r="AP187" s="329"/>
      <c r="AQ187" s="329"/>
      <c r="AR187" s="329"/>
      <c r="AS187" s="329"/>
      <c r="AT187" s="329"/>
      <c r="AU187" s="329"/>
      <c r="AV187" s="329"/>
      <c r="AW187" s="329"/>
      <c r="AX187" s="329"/>
      <c r="AY187" s="329"/>
      <c r="AZ187" s="149"/>
      <c r="BA187" s="14"/>
      <c r="BB187" s="14"/>
      <c r="BC187" s="149"/>
      <c r="BD187" s="149"/>
      <c r="BE187" s="14"/>
      <c r="BF187" s="149"/>
      <c r="BG187" s="14"/>
    </row>
    <row r="188" spans="1:59" ht="13.5" customHeight="1" hidden="1">
      <c r="A188" s="138" t="s">
        <v>466</v>
      </c>
      <c r="B188" s="329"/>
      <c r="C188" s="329"/>
      <c r="D188" s="329"/>
      <c r="E188" s="329"/>
      <c r="F188" s="329"/>
      <c r="G188" s="329"/>
      <c r="H188" s="329"/>
      <c r="I188" s="329"/>
      <c r="J188" s="329"/>
      <c r="K188" s="329"/>
      <c r="L188" s="329"/>
      <c r="M188" s="329"/>
      <c r="N188" s="329"/>
      <c r="O188" s="329"/>
      <c r="P188" s="329"/>
      <c r="Q188" s="329"/>
      <c r="R188" s="329"/>
      <c r="S188" s="329"/>
      <c r="T188" s="329"/>
      <c r="U188" s="329"/>
      <c r="V188" s="329"/>
      <c r="W188" s="329"/>
      <c r="X188" s="329"/>
      <c r="Y188" s="329"/>
      <c r="Z188" s="329"/>
      <c r="AA188" s="329"/>
      <c r="AB188" s="329"/>
      <c r="AC188" s="329"/>
      <c r="AD188" s="329"/>
      <c r="AE188" s="329"/>
      <c r="AF188" s="329"/>
      <c r="AG188" s="329"/>
      <c r="AH188" s="329"/>
      <c r="AI188" s="329"/>
      <c r="AJ188" s="329"/>
      <c r="AK188" s="329"/>
      <c r="AL188" s="329"/>
      <c r="AM188" s="329"/>
      <c r="AN188" s="329"/>
      <c r="AO188" s="329"/>
      <c r="AP188" s="329"/>
      <c r="AQ188" s="329"/>
      <c r="AR188" s="329"/>
      <c r="AS188" s="329"/>
      <c r="AT188" s="329"/>
      <c r="AU188" s="329"/>
      <c r="AV188" s="329"/>
      <c r="AW188" s="329"/>
      <c r="AX188" s="329"/>
      <c r="AY188" s="329"/>
      <c r="AZ188" s="149"/>
      <c r="BA188" s="14"/>
      <c r="BB188" s="14"/>
      <c r="BC188" s="149"/>
      <c r="BD188" s="149"/>
      <c r="BE188" s="14"/>
      <c r="BF188" s="149"/>
      <c r="BG188" s="14"/>
    </row>
    <row r="189" spans="1:59" ht="13.5" customHeight="1" hidden="1">
      <c r="A189" s="138" t="s">
        <v>467</v>
      </c>
      <c r="B189" s="329"/>
      <c r="C189" s="329"/>
      <c r="D189" s="329"/>
      <c r="E189" s="329"/>
      <c r="F189" s="329"/>
      <c r="G189" s="329"/>
      <c r="H189" s="329"/>
      <c r="I189" s="329"/>
      <c r="J189" s="329"/>
      <c r="K189" s="329"/>
      <c r="L189" s="329"/>
      <c r="M189" s="329"/>
      <c r="N189" s="329"/>
      <c r="O189" s="329"/>
      <c r="P189" s="329"/>
      <c r="Q189" s="329"/>
      <c r="R189" s="329"/>
      <c r="S189" s="329"/>
      <c r="T189" s="329"/>
      <c r="U189" s="329"/>
      <c r="V189" s="329"/>
      <c r="W189" s="329"/>
      <c r="X189" s="329"/>
      <c r="Y189" s="329"/>
      <c r="Z189" s="329"/>
      <c r="AA189" s="329"/>
      <c r="AB189" s="329"/>
      <c r="AC189" s="329"/>
      <c r="AD189" s="329"/>
      <c r="AE189" s="329"/>
      <c r="AF189" s="329"/>
      <c r="AG189" s="329"/>
      <c r="AH189" s="329"/>
      <c r="AI189" s="329"/>
      <c r="AJ189" s="329"/>
      <c r="AK189" s="329"/>
      <c r="AL189" s="329"/>
      <c r="AM189" s="329"/>
      <c r="AN189" s="329"/>
      <c r="AO189" s="329"/>
      <c r="AP189" s="329"/>
      <c r="AQ189" s="329"/>
      <c r="AR189" s="329"/>
      <c r="AS189" s="329"/>
      <c r="AT189" s="329"/>
      <c r="AU189" s="329"/>
      <c r="AV189" s="329"/>
      <c r="AW189" s="329"/>
      <c r="AX189" s="329"/>
      <c r="AY189" s="329"/>
      <c r="AZ189" s="149"/>
      <c r="BA189" s="14"/>
      <c r="BB189" s="14"/>
      <c r="BC189" s="149"/>
      <c r="BD189" s="149"/>
      <c r="BE189" s="14"/>
      <c r="BF189" s="149"/>
      <c r="BG189" s="14"/>
    </row>
    <row r="190" spans="1:59" ht="13.5" customHeight="1" hidden="1">
      <c r="A190" s="138" t="s">
        <v>470</v>
      </c>
      <c r="B190" s="329"/>
      <c r="C190" s="329"/>
      <c r="D190" s="329"/>
      <c r="E190" s="329"/>
      <c r="F190" s="329"/>
      <c r="G190" s="329"/>
      <c r="H190" s="329"/>
      <c r="I190" s="329"/>
      <c r="J190" s="329"/>
      <c r="K190" s="329"/>
      <c r="L190" s="329"/>
      <c r="M190" s="329"/>
      <c r="N190" s="329"/>
      <c r="O190" s="329"/>
      <c r="P190" s="329"/>
      <c r="Q190" s="329"/>
      <c r="R190" s="329"/>
      <c r="S190" s="329"/>
      <c r="T190" s="329"/>
      <c r="U190" s="329"/>
      <c r="V190" s="329"/>
      <c r="W190" s="329"/>
      <c r="X190" s="329"/>
      <c r="Y190" s="329"/>
      <c r="Z190" s="329"/>
      <c r="AA190" s="329"/>
      <c r="AB190" s="329"/>
      <c r="AC190" s="329"/>
      <c r="AD190" s="329"/>
      <c r="AE190" s="329"/>
      <c r="AF190" s="329"/>
      <c r="AG190" s="329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29"/>
      <c r="AS190" s="329"/>
      <c r="AT190" s="329"/>
      <c r="AU190" s="329"/>
      <c r="AV190" s="329"/>
      <c r="AW190" s="329"/>
      <c r="AX190" s="329"/>
      <c r="AY190" s="329"/>
      <c r="AZ190" s="149"/>
      <c r="BA190" s="14"/>
      <c r="BB190" s="14"/>
      <c r="BC190" s="149"/>
      <c r="BD190" s="149"/>
      <c r="BE190" s="14"/>
      <c r="BF190" s="149"/>
      <c r="BG190" s="14"/>
    </row>
    <row r="191" spans="1:59" ht="13.5" customHeight="1" hidden="1">
      <c r="A191" s="145" t="s">
        <v>261</v>
      </c>
      <c r="B191" s="328"/>
      <c r="C191" s="328"/>
      <c r="D191" s="328"/>
      <c r="E191" s="328"/>
      <c r="F191" s="328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8"/>
      <c r="AE191" s="328"/>
      <c r="AF191" s="328"/>
      <c r="AG191" s="328"/>
      <c r="AH191" s="328"/>
      <c r="AI191" s="328"/>
      <c r="AJ191" s="328"/>
      <c r="AK191" s="328"/>
      <c r="AL191" s="328"/>
      <c r="AM191" s="328"/>
      <c r="AN191" s="328"/>
      <c r="AO191" s="328"/>
      <c r="AP191" s="329"/>
      <c r="AQ191" s="329"/>
      <c r="AR191" s="329"/>
      <c r="AS191" s="329"/>
      <c r="AT191" s="329"/>
      <c r="AU191" s="329"/>
      <c r="AV191" s="329"/>
      <c r="AW191" s="329"/>
      <c r="AX191" s="329"/>
      <c r="AY191" s="329"/>
      <c r="AZ191" s="149"/>
      <c r="BA191" s="14"/>
      <c r="BB191" s="14"/>
      <c r="BC191" s="149"/>
      <c r="BD191" s="149"/>
      <c r="BE191" s="14"/>
      <c r="BF191" s="149"/>
      <c r="BG191" s="14"/>
    </row>
  </sheetData>
  <sheetProtection/>
  <mergeCells count="2283">
    <mergeCell ref="A3:Q3"/>
    <mergeCell ref="A4:A6"/>
    <mergeCell ref="B4:E4"/>
    <mergeCell ref="F4:F5"/>
    <mergeCell ref="G4:I4"/>
    <mergeCell ref="J4:J5"/>
    <mergeCell ref="K4:M4"/>
    <mergeCell ref="O4:R4"/>
    <mergeCell ref="S4:S5"/>
    <mergeCell ref="T4:V4"/>
    <mergeCell ref="W4:W5"/>
    <mergeCell ref="X4:Z4"/>
    <mergeCell ref="AA4:AA5"/>
    <mergeCell ref="AB4:AE4"/>
    <mergeCell ref="AF4:AF5"/>
    <mergeCell ref="AG4:AI4"/>
    <mergeCell ref="AJ4:AJ5"/>
    <mergeCell ref="AK4:AN4"/>
    <mergeCell ref="AO4:AR4"/>
    <mergeCell ref="AS4:AS5"/>
    <mergeCell ref="AT4:AV4"/>
    <mergeCell ref="AW4:AW5"/>
    <mergeCell ref="AX4:BA4"/>
    <mergeCell ref="B7:B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13:BA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16:BA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19:BA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22:BA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Y41:AY42"/>
    <mergeCell ref="AZ41:AZ42"/>
    <mergeCell ref="BA41:BA42"/>
    <mergeCell ref="A44:A49"/>
    <mergeCell ref="B44:B49"/>
    <mergeCell ref="C44:C49"/>
    <mergeCell ref="D44:D49"/>
    <mergeCell ref="E44:E49"/>
    <mergeCell ref="F44:F49"/>
    <mergeCell ref="G44:G49"/>
    <mergeCell ref="H44:H49"/>
    <mergeCell ref="I44:I49"/>
    <mergeCell ref="J44:J49"/>
    <mergeCell ref="K44:K49"/>
    <mergeCell ref="L44:L49"/>
    <mergeCell ref="M44:M49"/>
    <mergeCell ref="N44:N49"/>
    <mergeCell ref="O44:O49"/>
    <mergeCell ref="P44:P49"/>
    <mergeCell ref="Q44:Q49"/>
    <mergeCell ref="R44:R49"/>
    <mergeCell ref="S44:S49"/>
    <mergeCell ref="T44:T49"/>
    <mergeCell ref="U44:U49"/>
    <mergeCell ref="V44:V49"/>
    <mergeCell ref="W44:W49"/>
    <mergeCell ref="X44:X49"/>
    <mergeCell ref="Y44:Y49"/>
    <mergeCell ref="Z44:Z49"/>
    <mergeCell ref="AA44:AA49"/>
    <mergeCell ref="AB44:AB49"/>
    <mergeCell ref="AC44:AC49"/>
    <mergeCell ref="AD44:AD49"/>
    <mergeCell ref="AE44:AE49"/>
    <mergeCell ref="AF44:AF49"/>
    <mergeCell ref="AG44:AG49"/>
    <mergeCell ref="AH44:AH49"/>
    <mergeCell ref="AI44:AI49"/>
    <mergeCell ref="AJ44:AJ49"/>
    <mergeCell ref="AU44:AU49"/>
    <mergeCell ref="AV44:AV49"/>
    <mergeCell ref="AK44:AK49"/>
    <mergeCell ref="AL44:AL49"/>
    <mergeCell ref="AM44:AM49"/>
    <mergeCell ref="AN44:AN49"/>
    <mergeCell ref="AO44:AO49"/>
    <mergeCell ref="AP44:AP49"/>
    <mergeCell ref="AW44:AW49"/>
    <mergeCell ref="AX44:AX49"/>
    <mergeCell ref="AY44:AY49"/>
    <mergeCell ref="AZ44:AZ49"/>
    <mergeCell ref="BA44:BA49"/>
    <mergeCell ref="B50:BA50"/>
    <mergeCell ref="AQ44:AQ49"/>
    <mergeCell ref="AR44:AR49"/>
    <mergeCell ref="AS44:AS49"/>
    <mergeCell ref="AT44:AT49"/>
    <mergeCell ref="A51:A56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K51:K56"/>
    <mergeCell ref="L51:L56"/>
    <mergeCell ref="M51:M56"/>
    <mergeCell ref="N51:N56"/>
    <mergeCell ref="O51:O56"/>
    <mergeCell ref="P51:P56"/>
    <mergeCell ref="Q51:Q56"/>
    <mergeCell ref="R51:R56"/>
    <mergeCell ref="S51:S56"/>
    <mergeCell ref="T51:T56"/>
    <mergeCell ref="U51:U56"/>
    <mergeCell ref="V51:V56"/>
    <mergeCell ref="W51:W56"/>
    <mergeCell ref="X51:X56"/>
    <mergeCell ref="Y51:Y56"/>
    <mergeCell ref="Z51:Z56"/>
    <mergeCell ref="AA51:AA56"/>
    <mergeCell ref="AB51:AB56"/>
    <mergeCell ref="AC51:AC56"/>
    <mergeCell ref="AD51:AD56"/>
    <mergeCell ref="AE51:AE56"/>
    <mergeCell ref="AF51:AF56"/>
    <mergeCell ref="AG51:AG56"/>
    <mergeCell ref="AH51:AH56"/>
    <mergeCell ref="AI51:AI56"/>
    <mergeCell ref="AJ51:AJ56"/>
    <mergeCell ref="AU51:AU56"/>
    <mergeCell ref="AV51:AV56"/>
    <mergeCell ref="AK51:AK56"/>
    <mergeCell ref="AL51:AL56"/>
    <mergeCell ref="AM51:AM56"/>
    <mergeCell ref="AN51:AN56"/>
    <mergeCell ref="AO51:AO56"/>
    <mergeCell ref="AP51:AP56"/>
    <mergeCell ref="AW51:AW56"/>
    <mergeCell ref="AX51:AX56"/>
    <mergeCell ref="AY51:AY56"/>
    <mergeCell ref="AZ51:AZ56"/>
    <mergeCell ref="BA51:BA56"/>
    <mergeCell ref="B57:BA57"/>
    <mergeCell ref="AQ51:AQ56"/>
    <mergeCell ref="AR51:AR56"/>
    <mergeCell ref="AS51:AS56"/>
    <mergeCell ref="AT51:AT56"/>
    <mergeCell ref="A58:A63"/>
    <mergeCell ref="B58:B63"/>
    <mergeCell ref="C58:C63"/>
    <mergeCell ref="D58:D63"/>
    <mergeCell ref="E58:E63"/>
    <mergeCell ref="F58:F63"/>
    <mergeCell ref="G58:G63"/>
    <mergeCell ref="H58:H63"/>
    <mergeCell ref="I58:I63"/>
    <mergeCell ref="J58:J63"/>
    <mergeCell ref="K58:K63"/>
    <mergeCell ref="L58:L63"/>
    <mergeCell ref="M58:M63"/>
    <mergeCell ref="N58:N63"/>
    <mergeCell ref="O58:O63"/>
    <mergeCell ref="P58:P63"/>
    <mergeCell ref="Q58:Q63"/>
    <mergeCell ref="R58:R63"/>
    <mergeCell ref="S58:S63"/>
    <mergeCell ref="T58:T63"/>
    <mergeCell ref="U58:U63"/>
    <mergeCell ref="V58:V63"/>
    <mergeCell ref="W58:W63"/>
    <mergeCell ref="X58:X63"/>
    <mergeCell ref="Y58:Y63"/>
    <mergeCell ref="Z58:Z63"/>
    <mergeCell ref="AA58:AA63"/>
    <mergeCell ref="AB58:AB63"/>
    <mergeCell ref="AC58:AC63"/>
    <mergeCell ref="AD58:AD63"/>
    <mergeCell ref="AE58:AE63"/>
    <mergeCell ref="AF58:AF63"/>
    <mergeCell ref="AG58:AG63"/>
    <mergeCell ref="AH58:AH63"/>
    <mergeCell ref="AI58:AI63"/>
    <mergeCell ref="AJ58:AJ63"/>
    <mergeCell ref="AU58:AU63"/>
    <mergeCell ref="AV58:AV63"/>
    <mergeCell ref="AK58:AK63"/>
    <mergeCell ref="AL58:AL63"/>
    <mergeCell ref="AM58:AM63"/>
    <mergeCell ref="AN58:AN63"/>
    <mergeCell ref="AO58:AO63"/>
    <mergeCell ref="AP58:AP63"/>
    <mergeCell ref="AW58:AW63"/>
    <mergeCell ref="AX58:AX63"/>
    <mergeCell ref="AY58:AY63"/>
    <mergeCell ref="AZ58:AZ63"/>
    <mergeCell ref="BA58:BA63"/>
    <mergeCell ref="B64:BA64"/>
    <mergeCell ref="AQ58:AQ63"/>
    <mergeCell ref="AR58:AR63"/>
    <mergeCell ref="AS58:AS63"/>
    <mergeCell ref="AT58:AT63"/>
    <mergeCell ref="A65:A70"/>
    <mergeCell ref="B65:B70"/>
    <mergeCell ref="C65:C70"/>
    <mergeCell ref="D65:D70"/>
    <mergeCell ref="E65:E70"/>
    <mergeCell ref="F65:F70"/>
    <mergeCell ref="G65:G70"/>
    <mergeCell ref="H65:H70"/>
    <mergeCell ref="I65:I70"/>
    <mergeCell ref="J65:J70"/>
    <mergeCell ref="K65:K70"/>
    <mergeCell ref="L65:L70"/>
    <mergeCell ref="M65:M70"/>
    <mergeCell ref="N65:N70"/>
    <mergeCell ref="O65:O70"/>
    <mergeCell ref="P65:P70"/>
    <mergeCell ref="Q65:Q70"/>
    <mergeCell ref="R65:R70"/>
    <mergeCell ref="S65:S70"/>
    <mergeCell ref="T65:T70"/>
    <mergeCell ref="U65:U70"/>
    <mergeCell ref="V65:V70"/>
    <mergeCell ref="W65:W70"/>
    <mergeCell ref="X65:X70"/>
    <mergeCell ref="Y65:Y70"/>
    <mergeCell ref="Z65:Z70"/>
    <mergeCell ref="AA65:AA70"/>
    <mergeCell ref="AB65:AB70"/>
    <mergeCell ref="AC65:AC70"/>
    <mergeCell ref="AD65:AD70"/>
    <mergeCell ref="AE65:AE70"/>
    <mergeCell ref="AF65:AF70"/>
    <mergeCell ref="AG65:AG70"/>
    <mergeCell ref="AH65:AH70"/>
    <mergeCell ref="AI65:AI70"/>
    <mergeCell ref="AJ65:AJ70"/>
    <mergeCell ref="AU65:AU70"/>
    <mergeCell ref="AV65:AV70"/>
    <mergeCell ref="AK65:AK70"/>
    <mergeCell ref="AL65:AL70"/>
    <mergeCell ref="AM65:AM70"/>
    <mergeCell ref="AN65:AN70"/>
    <mergeCell ref="AO65:AO70"/>
    <mergeCell ref="AP65:AP70"/>
    <mergeCell ref="AW65:AW70"/>
    <mergeCell ref="AX65:AX70"/>
    <mergeCell ref="AY65:AY70"/>
    <mergeCell ref="AZ65:AZ70"/>
    <mergeCell ref="BA65:BA70"/>
    <mergeCell ref="B71:BA71"/>
    <mergeCell ref="AQ65:AQ70"/>
    <mergeCell ref="AR65:AR70"/>
    <mergeCell ref="AS65:AS70"/>
    <mergeCell ref="AT65:AT70"/>
    <mergeCell ref="A72:A77"/>
    <mergeCell ref="B72:B77"/>
    <mergeCell ref="C72:C77"/>
    <mergeCell ref="D72:D77"/>
    <mergeCell ref="E72:E77"/>
    <mergeCell ref="F72:F77"/>
    <mergeCell ref="G72:G77"/>
    <mergeCell ref="H72:H77"/>
    <mergeCell ref="I72:I77"/>
    <mergeCell ref="J72:J77"/>
    <mergeCell ref="K72:K77"/>
    <mergeCell ref="L72:L77"/>
    <mergeCell ref="M72:M77"/>
    <mergeCell ref="N72:N77"/>
    <mergeCell ref="O72:O77"/>
    <mergeCell ref="P72:P77"/>
    <mergeCell ref="Q72:Q77"/>
    <mergeCell ref="R72:R77"/>
    <mergeCell ref="S72:S77"/>
    <mergeCell ref="T72:T77"/>
    <mergeCell ref="U72:U77"/>
    <mergeCell ref="V72:V77"/>
    <mergeCell ref="W72:W77"/>
    <mergeCell ref="X72:X77"/>
    <mergeCell ref="Y72:Y77"/>
    <mergeCell ref="Z72:Z77"/>
    <mergeCell ref="AA72:AA77"/>
    <mergeCell ref="AB72:AB77"/>
    <mergeCell ref="AC72:AC77"/>
    <mergeCell ref="AD72:AD77"/>
    <mergeCell ref="AE72:AE77"/>
    <mergeCell ref="AF72:AF77"/>
    <mergeCell ref="AG72:AG77"/>
    <mergeCell ref="AH72:AH77"/>
    <mergeCell ref="AI72:AI77"/>
    <mergeCell ref="AJ72:AJ77"/>
    <mergeCell ref="AU72:AU77"/>
    <mergeCell ref="AV72:AV77"/>
    <mergeCell ref="AK72:AK77"/>
    <mergeCell ref="AL72:AL77"/>
    <mergeCell ref="AM72:AM77"/>
    <mergeCell ref="AN72:AN77"/>
    <mergeCell ref="AO72:AO77"/>
    <mergeCell ref="AP72:AP77"/>
    <mergeCell ref="AW72:AW77"/>
    <mergeCell ref="AX72:AX77"/>
    <mergeCell ref="AY72:AY77"/>
    <mergeCell ref="AZ72:AZ77"/>
    <mergeCell ref="BA72:BA77"/>
    <mergeCell ref="B78:BA78"/>
    <mergeCell ref="AQ72:AQ77"/>
    <mergeCell ref="AR72:AR77"/>
    <mergeCell ref="AS72:AS77"/>
    <mergeCell ref="AT72:AT77"/>
    <mergeCell ref="A79:A84"/>
    <mergeCell ref="B79:B84"/>
    <mergeCell ref="C79:C84"/>
    <mergeCell ref="D79:D84"/>
    <mergeCell ref="E79:E84"/>
    <mergeCell ref="F79:F84"/>
    <mergeCell ref="G79:G84"/>
    <mergeCell ref="H79:H84"/>
    <mergeCell ref="I79:I84"/>
    <mergeCell ref="J79:J84"/>
    <mergeCell ref="K79:K84"/>
    <mergeCell ref="L79:L84"/>
    <mergeCell ref="M79:M84"/>
    <mergeCell ref="N79:N84"/>
    <mergeCell ref="O79:O84"/>
    <mergeCell ref="P79:P84"/>
    <mergeCell ref="Q79:Q84"/>
    <mergeCell ref="R79:R84"/>
    <mergeCell ref="S79:S84"/>
    <mergeCell ref="T79:T84"/>
    <mergeCell ref="U79:U84"/>
    <mergeCell ref="V79:V84"/>
    <mergeCell ref="W79:W84"/>
    <mergeCell ref="X79:X84"/>
    <mergeCell ref="Y79:Y84"/>
    <mergeCell ref="Z79:Z84"/>
    <mergeCell ref="AA79:AA84"/>
    <mergeCell ref="AB79:AB84"/>
    <mergeCell ref="AC79:AC84"/>
    <mergeCell ref="AD79:AD84"/>
    <mergeCell ref="AE79:AE84"/>
    <mergeCell ref="AF79:AF84"/>
    <mergeCell ref="AG79:AG84"/>
    <mergeCell ref="AH79:AH84"/>
    <mergeCell ref="AI79:AI84"/>
    <mergeCell ref="AJ79:AJ84"/>
    <mergeCell ref="AU79:AU84"/>
    <mergeCell ref="AV79:AV84"/>
    <mergeCell ref="AK79:AK84"/>
    <mergeCell ref="AL79:AL84"/>
    <mergeCell ref="AM79:AM84"/>
    <mergeCell ref="AN79:AN84"/>
    <mergeCell ref="AO79:AO84"/>
    <mergeCell ref="AP79:AP84"/>
    <mergeCell ref="AW79:AW84"/>
    <mergeCell ref="AX79:AX84"/>
    <mergeCell ref="AY79:AY84"/>
    <mergeCell ref="AZ79:AZ84"/>
    <mergeCell ref="BA79:BA84"/>
    <mergeCell ref="B85:BA85"/>
    <mergeCell ref="AQ79:AQ84"/>
    <mergeCell ref="AR79:AR84"/>
    <mergeCell ref="AS79:AS84"/>
    <mergeCell ref="AT79:AT84"/>
    <mergeCell ref="A86:A91"/>
    <mergeCell ref="B86:B91"/>
    <mergeCell ref="C86:C91"/>
    <mergeCell ref="D86:D91"/>
    <mergeCell ref="E86:E91"/>
    <mergeCell ref="F86:F91"/>
    <mergeCell ref="G86:G91"/>
    <mergeCell ref="H86:H91"/>
    <mergeCell ref="I86:I91"/>
    <mergeCell ref="J86:J91"/>
    <mergeCell ref="K86:K91"/>
    <mergeCell ref="L86:L91"/>
    <mergeCell ref="M86:M91"/>
    <mergeCell ref="N86:N91"/>
    <mergeCell ref="O86:O91"/>
    <mergeCell ref="P86:P91"/>
    <mergeCell ref="Q86:Q91"/>
    <mergeCell ref="R86:R91"/>
    <mergeCell ref="S86:S91"/>
    <mergeCell ref="T86:T91"/>
    <mergeCell ref="U86:U91"/>
    <mergeCell ref="V86:V91"/>
    <mergeCell ref="W86:W91"/>
    <mergeCell ref="X86:X91"/>
    <mergeCell ref="Y86:Y91"/>
    <mergeCell ref="Z86:Z91"/>
    <mergeCell ref="AA86:AA91"/>
    <mergeCell ref="AB86:AB91"/>
    <mergeCell ref="AC86:AC91"/>
    <mergeCell ref="AD86:AD91"/>
    <mergeCell ref="AE86:AE91"/>
    <mergeCell ref="AF86:AF91"/>
    <mergeCell ref="AG86:AG91"/>
    <mergeCell ref="AH86:AH91"/>
    <mergeCell ref="AI86:AI91"/>
    <mergeCell ref="AJ86:AJ91"/>
    <mergeCell ref="AU86:AU91"/>
    <mergeCell ref="AV86:AV91"/>
    <mergeCell ref="AK86:AK91"/>
    <mergeCell ref="AL86:AL91"/>
    <mergeCell ref="AM86:AM91"/>
    <mergeCell ref="AN86:AN91"/>
    <mergeCell ref="AO86:AO91"/>
    <mergeCell ref="AP86:AP91"/>
    <mergeCell ref="AW86:AW91"/>
    <mergeCell ref="AX86:AX91"/>
    <mergeCell ref="AY86:AY91"/>
    <mergeCell ref="AZ86:AZ91"/>
    <mergeCell ref="BA86:BA91"/>
    <mergeCell ref="B92:BA92"/>
    <mergeCell ref="AQ86:AQ91"/>
    <mergeCell ref="AR86:AR91"/>
    <mergeCell ref="AS86:AS91"/>
    <mergeCell ref="AT86:AT91"/>
    <mergeCell ref="A93:A98"/>
    <mergeCell ref="B93:B98"/>
    <mergeCell ref="C93:C98"/>
    <mergeCell ref="D93:D98"/>
    <mergeCell ref="E93:E98"/>
    <mergeCell ref="F93:F98"/>
    <mergeCell ref="G93:G98"/>
    <mergeCell ref="H93:H98"/>
    <mergeCell ref="I93:I98"/>
    <mergeCell ref="J93:J98"/>
    <mergeCell ref="K93:K98"/>
    <mergeCell ref="L93:L98"/>
    <mergeCell ref="M93:M98"/>
    <mergeCell ref="N93:N98"/>
    <mergeCell ref="O93:O98"/>
    <mergeCell ref="P93:P98"/>
    <mergeCell ref="Q93:Q98"/>
    <mergeCell ref="R93:R98"/>
    <mergeCell ref="S93:S98"/>
    <mergeCell ref="T93:T98"/>
    <mergeCell ref="U93:U98"/>
    <mergeCell ref="V93:V98"/>
    <mergeCell ref="W93:W98"/>
    <mergeCell ref="X93:X98"/>
    <mergeCell ref="Y93:Y98"/>
    <mergeCell ref="Z93:Z98"/>
    <mergeCell ref="AA93:AA98"/>
    <mergeCell ref="AB93:AB98"/>
    <mergeCell ref="AC93:AC98"/>
    <mergeCell ref="AD93:AD98"/>
    <mergeCell ref="AE93:AE98"/>
    <mergeCell ref="AF93:AF98"/>
    <mergeCell ref="AG93:AG98"/>
    <mergeCell ref="AH93:AH98"/>
    <mergeCell ref="AI93:AI98"/>
    <mergeCell ref="AJ93:AJ98"/>
    <mergeCell ref="AU93:AU98"/>
    <mergeCell ref="AV93:AV98"/>
    <mergeCell ref="AK93:AK98"/>
    <mergeCell ref="AL93:AL98"/>
    <mergeCell ref="AM93:AM98"/>
    <mergeCell ref="AN93:AN98"/>
    <mergeCell ref="AO93:AO98"/>
    <mergeCell ref="AP93:AP98"/>
    <mergeCell ref="AW93:AW98"/>
    <mergeCell ref="AX93:AX98"/>
    <mergeCell ref="AY93:AY98"/>
    <mergeCell ref="AZ93:AZ98"/>
    <mergeCell ref="BA93:BA98"/>
    <mergeCell ref="B99:BA99"/>
    <mergeCell ref="AQ93:AQ98"/>
    <mergeCell ref="AR93:AR98"/>
    <mergeCell ref="AS93:AS98"/>
    <mergeCell ref="AT93:AT98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I105"/>
    <mergeCell ref="J100:J105"/>
    <mergeCell ref="K100:K105"/>
    <mergeCell ref="L100:L105"/>
    <mergeCell ref="M100:M105"/>
    <mergeCell ref="N100:N105"/>
    <mergeCell ref="O100:O105"/>
    <mergeCell ref="P100:P105"/>
    <mergeCell ref="Q100:Q105"/>
    <mergeCell ref="R100:R105"/>
    <mergeCell ref="S100:S105"/>
    <mergeCell ref="T100:T105"/>
    <mergeCell ref="U100:U105"/>
    <mergeCell ref="V100:V105"/>
    <mergeCell ref="W100:W105"/>
    <mergeCell ref="X100:X105"/>
    <mergeCell ref="Y100:Y105"/>
    <mergeCell ref="Z100:Z105"/>
    <mergeCell ref="AA100:AA105"/>
    <mergeCell ref="AB100:AB105"/>
    <mergeCell ref="AC100:AC105"/>
    <mergeCell ref="AD100:AD105"/>
    <mergeCell ref="AE100:AE105"/>
    <mergeCell ref="AF100:AF105"/>
    <mergeCell ref="AG100:AG105"/>
    <mergeCell ref="AH100:AH105"/>
    <mergeCell ref="AI100:AI105"/>
    <mergeCell ref="AJ100:AJ105"/>
    <mergeCell ref="AU100:AU105"/>
    <mergeCell ref="AV100:AV105"/>
    <mergeCell ref="AK100:AK105"/>
    <mergeCell ref="AL100:AL105"/>
    <mergeCell ref="AM100:AM105"/>
    <mergeCell ref="AN100:AN105"/>
    <mergeCell ref="AO100:AO105"/>
    <mergeCell ref="AP100:AP105"/>
    <mergeCell ref="AW100:AW105"/>
    <mergeCell ref="AX100:AX105"/>
    <mergeCell ref="AY100:AY105"/>
    <mergeCell ref="AZ100:AZ105"/>
    <mergeCell ref="BA100:BA105"/>
    <mergeCell ref="B106:BA106"/>
    <mergeCell ref="AQ100:AQ105"/>
    <mergeCell ref="AR100:AR105"/>
    <mergeCell ref="AS100:AS105"/>
    <mergeCell ref="AT100:AT105"/>
    <mergeCell ref="A107:A112"/>
    <mergeCell ref="B107:B112"/>
    <mergeCell ref="C107:C112"/>
    <mergeCell ref="D107:D112"/>
    <mergeCell ref="E107:E112"/>
    <mergeCell ref="F107:F112"/>
    <mergeCell ref="G107:G112"/>
    <mergeCell ref="H107:H112"/>
    <mergeCell ref="I107:I112"/>
    <mergeCell ref="J107:J112"/>
    <mergeCell ref="K107:K112"/>
    <mergeCell ref="L107:L112"/>
    <mergeCell ref="M107:M112"/>
    <mergeCell ref="N107:N112"/>
    <mergeCell ref="O107:O112"/>
    <mergeCell ref="P107:P112"/>
    <mergeCell ref="Q107:Q112"/>
    <mergeCell ref="R107:R112"/>
    <mergeCell ref="S107:S112"/>
    <mergeCell ref="T107:T112"/>
    <mergeCell ref="U107:U112"/>
    <mergeCell ref="V107:V112"/>
    <mergeCell ref="W107:W112"/>
    <mergeCell ref="X107:X112"/>
    <mergeCell ref="Y107:Y112"/>
    <mergeCell ref="Z107:Z112"/>
    <mergeCell ref="AA107:AA112"/>
    <mergeCell ref="AB107:AB112"/>
    <mergeCell ref="AC107:AC112"/>
    <mergeCell ref="AD107:AD112"/>
    <mergeCell ref="AE107:AE112"/>
    <mergeCell ref="AF107:AF112"/>
    <mergeCell ref="AG107:AG112"/>
    <mergeCell ref="AH107:AH112"/>
    <mergeCell ref="AI107:AI112"/>
    <mergeCell ref="AJ107:AJ112"/>
    <mergeCell ref="AU107:AU112"/>
    <mergeCell ref="AV107:AV112"/>
    <mergeCell ref="AK107:AK112"/>
    <mergeCell ref="AL107:AL112"/>
    <mergeCell ref="AM107:AM112"/>
    <mergeCell ref="AN107:AN112"/>
    <mergeCell ref="AO107:AO112"/>
    <mergeCell ref="AP107:AP112"/>
    <mergeCell ref="AW107:AW112"/>
    <mergeCell ref="AX107:AX112"/>
    <mergeCell ref="AY107:AY112"/>
    <mergeCell ref="AZ107:AZ112"/>
    <mergeCell ref="BA107:BA112"/>
    <mergeCell ref="B113:BA113"/>
    <mergeCell ref="AQ107:AQ112"/>
    <mergeCell ref="AR107:AR112"/>
    <mergeCell ref="AS107:AS112"/>
    <mergeCell ref="AT107:AT112"/>
    <mergeCell ref="A114:A119"/>
    <mergeCell ref="B114:B119"/>
    <mergeCell ref="C114:C119"/>
    <mergeCell ref="D114:D119"/>
    <mergeCell ref="E114:E119"/>
    <mergeCell ref="F114:F119"/>
    <mergeCell ref="G114:G119"/>
    <mergeCell ref="H114:H119"/>
    <mergeCell ref="I114:I119"/>
    <mergeCell ref="J114:J119"/>
    <mergeCell ref="K114:K119"/>
    <mergeCell ref="L114:L119"/>
    <mergeCell ref="M114:M119"/>
    <mergeCell ref="N114:N119"/>
    <mergeCell ref="O114:O119"/>
    <mergeCell ref="P114:P119"/>
    <mergeCell ref="Q114:Q119"/>
    <mergeCell ref="R114:R119"/>
    <mergeCell ref="S114:S119"/>
    <mergeCell ref="T114:T119"/>
    <mergeCell ref="U114:U119"/>
    <mergeCell ref="V114:V119"/>
    <mergeCell ref="W114:W119"/>
    <mergeCell ref="X114:X119"/>
    <mergeCell ref="Y114:Y119"/>
    <mergeCell ref="Z114:Z119"/>
    <mergeCell ref="AA114:AA119"/>
    <mergeCell ref="AB114:AB119"/>
    <mergeCell ref="AC114:AC119"/>
    <mergeCell ref="AD114:AD119"/>
    <mergeCell ref="AE114:AE119"/>
    <mergeCell ref="AF114:AF119"/>
    <mergeCell ref="AG114:AG119"/>
    <mergeCell ref="AH114:AH119"/>
    <mergeCell ref="AI114:AI119"/>
    <mergeCell ref="AJ114:AJ119"/>
    <mergeCell ref="AU114:AU119"/>
    <mergeCell ref="AV114:AV119"/>
    <mergeCell ref="AK114:AK119"/>
    <mergeCell ref="AL114:AL119"/>
    <mergeCell ref="AM114:AM119"/>
    <mergeCell ref="AN114:AN119"/>
    <mergeCell ref="AO114:AO119"/>
    <mergeCell ref="AP114:AP119"/>
    <mergeCell ref="AW114:AW119"/>
    <mergeCell ref="AX114:AX119"/>
    <mergeCell ref="AY114:AY119"/>
    <mergeCell ref="AZ114:AZ119"/>
    <mergeCell ref="BA114:BA119"/>
    <mergeCell ref="B120:BA120"/>
    <mergeCell ref="AQ114:AQ119"/>
    <mergeCell ref="AR114:AR119"/>
    <mergeCell ref="AS114:AS119"/>
    <mergeCell ref="AT114:AT119"/>
    <mergeCell ref="A121:A126"/>
    <mergeCell ref="B121:B126"/>
    <mergeCell ref="C121:C126"/>
    <mergeCell ref="D121:D126"/>
    <mergeCell ref="E121:E126"/>
    <mergeCell ref="F121:F126"/>
    <mergeCell ref="G121:G126"/>
    <mergeCell ref="H121:H126"/>
    <mergeCell ref="I121:I126"/>
    <mergeCell ref="J121:J126"/>
    <mergeCell ref="K121:K126"/>
    <mergeCell ref="L121:L126"/>
    <mergeCell ref="M121:M126"/>
    <mergeCell ref="N121:N126"/>
    <mergeCell ref="O121:O126"/>
    <mergeCell ref="P121:P126"/>
    <mergeCell ref="Q121:Q126"/>
    <mergeCell ref="R121:R126"/>
    <mergeCell ref="S121:S126"/>
    <mergeCell ref="T121:T126"/>
    <mergeCell ref="U121:U126"/>
    <mergeCell ref="V121:V126"/>
    <mergeCell ref="W121:W126"/>
    <mergeCell ref="X121:X126"/>
    <mergeCell ref="Y121:Y126"/>
    <mergeCell ref="Z121:Z126"/>
    <mergeCell ref="AA121:AA126"/>
    <mergeCell ref="AB121:AB126"/>
    <mergeCell ref="AC121:AC126"/>
    <mergeCell ref="AD121:AD126"/>
    <mergeCell ref="AP121:AP126"/>
    <mergeCell ref="AE121:AE126"/>
    <mergeCell ref="AF121:AF126"/>
    <mergeCell ref="AG121:AG126"/>
    <mergeCell ref="AH121:AH126"/>
    <mergeCell ref="AI121:AI126"/>
    <mergeCell ref="AJ121:AJ126"/>
    <mergeCell ref="AR121:AR126"/>
    <mergeCell ref="AS121:AS126"/>
    <mergeCell ref="AT121:AT126"/>
    <mergeCell ref="AU121:AU126"/>
    <mergeCell ref="AV121:AV126"/>
    <mergeCell ref="AK121:AK126"/>
    <mergeCell ref="AL121:AL126"/>
    <mergeCell ref="AM121:AM126"/>
    <mergeCell ref="AN121:AN126"/>
    <mergeCell ref="AO121:AO126"/>
    <mergeCell ref="AW121:AW126"/>
    <mergeCell ref="AX121:AX126"/>
    <mergeCell ref="AY121:AY126"/>
    <mergeCell ref="AZ121:AZ126"/>
    <mergeCell ref="BA121:BA126"/>
    <mergeCell ref="A128:F128"/>
    <mergeCell ref="H128:W128"/>
    <mergeCell ref="Z128:AF128"/>
    <mergeCell ref="AS128:BL128"/>
    <mergeCell ref="AQ121:AQ126"/>
    <mergeCell ref="H130:Q130"/>
    <mergeCell ref="Z130:AP130"/>
    <mergeCell ref="AS130:BF130"/>
    <mergeCell ref="H132:Q132"/>
    <mergeCell ref="Z132:AP132"/>
    <mergeCell ref="AS132:BB132"/>
    <mergeCell ref="A134:BA134"/>
    <mergeCell ref="A135:BL135"/>
    <mergeCell ref="A136:A139"/>
    <mergeCell ref="B136:S137"/>
    <mergeCell ref="T136:AB137"/>
    <mergeCell ref="AC136:AW136"/>
    <mergeCell ref="AX136:BC136"/>
    <mergeCell ref="BD136:BF138"/>
    <mergeCell ref="BG136:BI138"/>
    <mergeCell ref="BJ136:BM139"/>
    <mergeCell ref="BN136:BP139"/>
    <mergeCell ref="AC137:AI137"/>
    <mergeCell ref="AJ137:AP137"/>
    <mergeCell ref="AQ137:AW137"/>
    <mergeCell ref="AX137:AZ138"/>
    <mergeCell ref="BA137:BC138"/>
    <mergeCell ref="AC138:AE138"/>
    <mergeCell ref="AF138:AG138"/>
    <mergeCell ref="AH138:AI138"/>
    <mergeCell ref="AJ138:AL138"/>
    <mergeCell ref="B138:G138"/>
    <mergeCell ref="H138:M138"/>
    <mergeCell ref="N138:S138"/>
    <mergeCell ref="T138:V138"/>
    <mergeCell ref="W138:Y138"/>
    <mergeCell ref="Z138:AB138"/>
    <mergeCell ref="AM138:AN138"/>
    <mergeCell ref="AO138:AP138"/>
    <mergeCell ref="AQ138:AS138"/>
    <mergeCell ref="AT138:AU138"/>
    <mergeCell ref="AV138:AW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U151"/>
    <mergeCell ref="AV151:AW151"/>
    <mergeCell ref="AX151:AZ151"/>
    <mergeCell ref="BA151:BC151"/>
    <mergeCell ref="BD151:BF151"/>
    <mergeCell ref="BG151:BI151"/>
    <mergeCell ref="BJ151:BM151"/>
    <mergeCell ref="BN151:BP151"/>
    <mergeCell ref="B152:D152"/>
    <mergeCell ref="E152:G152"/>
    <mergeCell ref="H152:J152"/>
    <mergeCell ref="K152:M152"/>
    <mergeCell ref="N152:P152"/>
    <mergeCell ref="Q152:S152"/>
    <mergeCell ref="T152:V152"/>
    <mergeCell ref="AT152:AU152"/>
    <mergeCell ref="AV152:AW152"/>
    <mergeCell ref="AX152:AZ152"/>
    <mergeCell ref="W152:Y152"/>
    <mergeCell ref="Z152:AB152"/>
    <mergeCell ref="AC152:AE152"/>
    <mergeCell ref="AF152:AG152"/>
    <mergeCell ref="AH152:AI152"/>
    <mergeCell ref="AJ152:AL152"/>
    <mergeCell ref="BA152:BC152"/>
    <mergeCell ref="BD152:BF152"/>
    <mergeCell ref="BG152:BI152"/>
    <mergeCell ref="BJ152:BM152"/>
    <mergeCell ref="BN152:BP152"/>
    <mergeCell ref="A153:BE153"/>
    <mergeCell ref="BF153:BL153"/>
    <mergeCell ref="AM152:AN152"/>
    <mergeCell ref="AO152:AP152"/>
    <mergeCell ref="AQ152:AS152"/>
    <mergeCell ref="A154:A157"/>
    <mergeCell ref="B154:S155"/>
    <mergeCell ref="T154:AB155"/>
    <mergeCell ref="AC154:AP154"/>
    <mergeCell ref="AQ154:AV154"/>
    <mergeCell ref="AW154:AY156"/>
    <mergeCell ref="B156:G156"/>
    <mergeCell ref="H156:M156"/>
    <mergeCell ref="N156:S156"/>
    <mergeCell ref="T156:V156"/>
    <mergeCell ref="AZ154:BB156"/>
    <mergeCell ref="BC154:BF157"/>
    <mergeCell ref="BG154:BI157"/>
    <mergeCell ref="AC155:AI155"/>
    <mergeCell ref="AJ155:AP155"/>
    <mergeCell ref="AQ155:AS156"/>
    <mergeCell ref="AT155:AV156"/>
    <mergeCell ref="AM156:AN156"/>
    <mergeCell ref="AO156:AP156"/>
    <mergeCell ref="AJ157:AL157"/>
    <mergeCell ref="W156:Y156"/>
    <mergeCell ref="Z156:AB156"/>
    <mergeCell ref="AC156:AE156"/>
    <mergeCell ref="AF156:AG156"/>
    <mergeCell ref="AH156:AI156"/>
    <mergeCell ref="AJ156:AL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M157:AN157"/>
    <mergeCell ref="AO157:AP157"/>
    <mergeCell ref="AQ157:AS157"/>
    <mergeCell ref="AT157:AV157"/>
    <mergeCell ref="AW157:AY157"/>
    <mergeCell ref="AZ157:BB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B168"/>
    <mergeCell ref="BC168:BF168"/>
    <mergeCell ref="BG168:BI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N169"/>
    <mergeCell ref="AO169:AP169"/>
    <mergeCell ref="AQ169:AS169"/>
    <mergeCell ref="AT169:AV169"/>
    <mergeCell ref="AW169:AY169"/>
    <mergeCell ref="AZ169:BB169"/>
    <mergeCell ref="BC169:BF169"/>
    <mergeCell ref="BG169:BI169"/>
    <mergeCell ref="A171:A174"/>
    <mergeCell ref="B171:S172"/>
    <mergeCell ref="T171:AB172"/>
    <mergeCell ref="AC171:AP171"/>
    <mergeCell ref="AQ171:AS171"/>
    <mergeCell ref="AT171:AV173"/>
    <mergeCell ref="B173:G173"/>
    <mergeCell ref="H173:M173"/>
    <mergeCell ref="N173:S173"/>
    <mergeCell ref="T173:V173"/>
    <mergeCell ref="AW171:AY173"/>
    <mergeCell ref="AZ171:BC174"/>
    <mergeCell ref="BD171:BF174"/>
    <mergeCell ref="AC172:AI172"/>
    <mergeCell ref="AJ172:AP172"/>
    <mergeCell ref="AQ172:AS173"/>
    <mergeCell ref="AM173:AN173"/>
    <mergeCell ref="AO173:AP173"/>
    <mergeCell ref="AJ174:AL174"/>
    <mergeCell ref="AM174:AN174"/>
    <mergeCell ref="W173:Y173"/>
    <mergeCell ref="Z173:AB173"/>
    <mergeCell ref="AC173:AE173"/>
    <mergeCell ref="AF173:AG173"/>
    <mergeCell ref="AH173:AI173"/>
    <mergeCell ref="AJ173:AL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O174:AP174"/>
    <mergeCell ref="AQ174:AS174"/>
    <mergeCell ref="AT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G179"/>
    <mergeCell ref="AH179:AI179"/>
    <mergeCell ref="AJ179:AL179"/>
    <mergeCell ref="AM179:AN179"/>
    <mergeCell ref="AO179:AP179"/>
    <mergeCell ref="AQ179:AS179"/>
    <mergeCell ref="AT179:AV179"/>
    <mergeCell ref="AW179:AY179"/>
    <mergeCell ref="AZ179:BC179"/>
    <mergeCell ref="BD179:BF179"/>
    <mergeCell ref="B180:D180"/>
    <mergeCell ref="E180:G180"/>
    <mergeCell ref="H180:J180"/>
    <mergeCell ref="K180:M180"/>
    <mergeCell ref="N180:P180"/>
    <mergeCell ref="Q180:S180"/>
    <mergeCell ref="T180:V180"/>
    <mergeCell ref="W180:Y180"/>
    <mergeCell ref="Z180:AB180"/>
    <mergeCell ref="AC180:AE180"/>
    <mergeCell ref="AF180:AG180"/>
    <mergeCell ref="AH180:AI180"/>
    <mergeCell ref="AJ180:AL180"/>
    <mergeCell ref="AM180:AN180"/>
    <mergeCell ref="AO180:AP180"/>
    <mergeCell ref="AQ180:AS180"/>
    <mergeCell ref="AT180:AV180"/>
    <mergeCell ref="AW180:AY180"/>
    <mergeCell ref="AZ180:BC180"/>
    <mergeCell ref="BD180:BF180"/>
    <mergeCell ref="A182:A185"/>
    <mergeCell ref="B182:S183"/>
    <mergeCell ref="T182:AB183"/>
    <mergeCell ref="AC182:AI182"/>
    <mergeCell ref="AJ182:AL182"/>
    <mergeCell ref="AM182:AO184"/>
    <mergeCell ref="Z184:AB184"/>
    <mergeCell ref="AC184:AE184"/>
    <mergeCell ref="AF184:AG184"/>
    <mergeCell ref="AH184:AI184"/>
    <mergeCell ref="AP182:AR184"/>
    <mergeCell ref="AS182:AV185"/>
    <mergeCell ref="AW182:AY185"/>
    <mergeCell ref="AC183:AI183"/>
    <mergeCell ref="AJ183:AL184"/>
    <mergeCell ref="B184:G184"/>
    <mergeCell ref="H184:M184"/>
    <mergeCell ref="N184:S184"/>
    <mergeCell ref="T184:V184"/>
    <mergeCell ref="W184: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S189:AV189"/>
    <mergeCell ref="AW189:AY189"/>
    <mergeCell ref="B190:D190"/>
    <mergeCell ref="E190:G190"/>
    <mergeCell ref="H190:J190"/>
    <mergeCell ref="K190:M190"/>
    <mergeCell ref="N190:P190"/>
    <mergeCell ref="Q190:S190"/>
    <mergeCell ref="T190:V190"/>
    <mergeCell ref="W190:Y190"/>
    <mergeCell ref="Z190:AB190"/>
    <mergeCell ref="AC190:AE190"/>
    <mergeCell ref="AF190:AG190"/>
    <mergeCell ref="AH190:AI190"/>
    <mergeCell ref="AJ190:AL190"/>
    <mergeCell ref="AM190:AO190"/>
    <mergeCell ref="AP190:AR190"/>
    <mergeCell ref="AS190:AV190"/>
    <mergeCell ref="AW190:AY190"/>
    <mergeCell ref="AH191:AI191"/>
    <mergeCell ref="B191:D191"/>
    <mergeCell ref="E191:G191"/>
    <mergeCell ref="H191:J191"/>
    <mergeCell ref="K191:M191"/>
    <mergeCell ref="N191:P191"/>
    <mergeCell ref="Q191:S191"/>
    <mergeCell ref="AJ191:AL191"/>
    <mergeCell ref="AM191:AO191"/>
    <mergeCell ref="AP191:AR191"/>
    <mergeCell ref="AS191:AV191"/>
    <mergeCell ref="AW191:AY191"/>
    <mergeCell ref="T191:V191"/>
    <mergeCell ref="W191:Y191"/>
    <mergeCell ref="Z191:AB191"/>
    <mergeCell ref="AC191:AE191"/>
    <mergeCell ref="AF191:AG191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</mergeCells>
  <printOptions/>
  <pageMargins left="0.5511811023622047" right="0.35433070866141736" top="0.7874015748031497" bottom="0.5905511811023623" header="0" footer="0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zoomScalePageLayoutView="0" workbookViewId="0" topLeftCell="A16">
      <selection activeCell="H25" sqref="H25"/>
    </sheetView>
  </sheetViews>
  <sheetFormatPr defaultColWidth="9.33203125" defaultRowHeight="10.5"/>
  <cols>
    <col min="2" max="2" width="51.66015625" style="0" customWidth="1"/>
    <col min="3" max="3" width="4.66015625" style="0" customWidth="1"/>
    <col min="4" max="4" width="4.5" style="0" customWidth="1"/>
    <col min="5" max="5" width="4" style="0" customWidth="1"/>
    <col min="6" max="6" width="3.83203125" style="0" customWidth="1"/>
    <col min="7" max="7" width="3.66015625" style="0" customWidth="1"/>
    <col min="8" max="8" width="4.33203125" style="0" customWidth="1"/>
    <col min="9" max="9" width="5.33203125" style="0" customWidth="1"/>
    <col min="10" max="10" width="0.65625" style="0" customWidth="1"/>
    <col min="11" max="11" width="7" style="0" customWidth="1"/>
    <col min="12" max="12" width="0.4921875" style="0" customWidth="1"/>
    <col min="13" max="13" width="5.66015625" style="0" customWidth="1"/>
    <col min="14" max="14" width="5.16015625" style="0" customWidth="1"/>
    <col min="15" max="15" width="5" style="0" customWidth="1"/>
    <col min="16" max="16" width="6.83203125" style="0" customWidth="1"/>
    <col min="17" max="17" width="6" style="0" customWidth="1"/>
    <col min="18" max="18" width="6.83203125" style="0" customWidth="1"/>
    <col min="19" max="19" width="5.16015625" style="0" customWidth="1"/>
    <col min="20" max="20" width="4.33203125" style="0" customWidth="1"/>
    <col min="21" max="21" width="6.33203125" style="0" customWidth="1"/>
    <col min="22" max="22" width="6.16015625" style="0" customWidth="1"/>
    <col min="23" max="23" width="5.5" style="0" customWidth="1"/>
    <col min="24" max="24" width="5" style="0" customWidth="1"/>
    <col min="25" max="25" width="5.33203125" style="0" customWidth="1"/>
    <col min="26" max="26" width="6.16015625" style="0" customWidth="1"/>
    <col min="27" max="27" width="5" style="0" customWidth="1"/>
    <col min="28" max="29" width="4.5" style="0" customWidth="1"/>
    <col min="30" max="30" width="4.83203125" style="0" customWidth="1"/>
    <col min="31" max="31" width="6" style="0" customWidth="1"/>
    <col min="32" max="32" width="5.33203125" style="0" customWidth="1"/>
    <col min="33" max="33" width="5" style="0" customWidth="1"/>
    <col min="34" max="34" width="5.83203125" style="0" customWidth="1"/>
    <col min="35" max="35" width="6.16015625" style="0" customWidth="1"/>
    <col min="36" max="36" width="4.83203125" style="0" customWidth="1"/>
    <col min="37" max="37" width="4.33203125" style="0" customWidth="1"/>
    <col min="38" max="38" width="4.5" style="0" customWidth="1"/>
    <col min="39" max="39" width="6.16015625" style="0" customWidth="1"/>
    <col min="40" max="40" width="1.3359375" style="0" customWidth="1"/>
    <col min="41" max="41" width="8.16015625" style="11" customWidth="1"/>
    <col min="42" max="42" width="7.66015625" style="11" customWidth="1"/>
  </cols>
  <sheetData>
    <row r="1" ht="17.25" customHeight="1">
      <c r="A1" s="202" t="s">
        <v>613</v>
      </c>
    </row>
    <row r="2" spans="1:42" ht="15" customHeight="1">
      <c r="A2" s="366" t="s">
        <v>215</v>
      </c>
      <c r="B2" s="374" t="s">
        <v>237</v>
      </c>
      <c r="C2" s="372" t="s">
        <v>554</v>
      </c>
      <c r="D2" s="372"/>
      <c r="E2" s="372"/>
      <c r="F2" s="372"/>
      <c r="G2" s="372"/>
      <c r="H2" s="372"/>
      <c r="I2" s="372"/>
      <c r="J2" s="372" t="s">
        <v>239</v>
      </c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203" t="s">
        <v>555</v>
      </c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O2" s="356" t="s">
        <v>241</v>
      </c>
      <c r="AP2" s="356"/>
    </row>
    <row r="3" spans="1:42" ht="13.5" customHeight="1">
      <c r="A3" s="366"/>
      <c r="B3" s="374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66" t="s">
        <v>242</v>
      </c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O3" s="356"/>
      <c r="AP3" s="356"/>
    </row>
    <row r="4" spans="1:42" ht="14.25" customHeight="1">
      <c r="A4" s="366"/>
      <c r="B4" s="374"/>
      <c r="C4" s="367" t="s">
        <v>245</v>
      </c>
      <c r="D4" s="367" t="s">
        <v>246</v>
      </c>
      <c r="E4" s="367" t="s">
        <v>247</v>
      </c>
      <c r="F4" s="367" t="s">
        <v>248</v>
      </c>
      <c r="G4" s="367" t="s">
        <v>249</v>
      </c>
      <c r="H4" s="360" t="s">
        <v>556</v>
      </c>
      <c r="I4" s="372" t="s">
        <v>557</v>
      </c>
      <c r="J4" s="165"/>
      <c r="K4" s="372" t="s">
        <v>250</v>
      </c>
      <c r="L4" s="165"/>
      <c r="M4" s="372" t="s">
        <v>571</v>
      </c>
      <c r="N4" s="373" t="s">
        <v>558</v>
      </c>
      <c r="O4" s="163"/>
      <c r="P4" s="372" t="s">
        <v>253</v>
      </c>
      <c r="Q4" s="372"/>
      <c r="R4" s="372"/>
      <c r="S4" s="372"/>
      <c r="T4" s="372"/>
      <c r="U4" s="372" t="s">
        <v>254</v>
      </c>
      <c r="V4" s="366" t="s">
        <v>255</v>
      </c>
      <c r="W4" s="366"/>
      <c r="X4" s="366"/>
      <c r="Y4" s="366"/>
      <c r="Z4" s="366"/>
      <c r="AA4" s="366"/>
      <c r="AB4" s="366"/>
      <c r="AC4" s="366"/>
      <c r="AD4" s="366"/>
      <c r="AE4" s="366" t="s">
        <v>256</v>
      </c>
      <c r="AF4" s="366"/>
      <c r="AG4" s="366"/>
      <c r="AH4" s="366"/>
      <c r="AI4" s="366"/>
      <c r="AJ4" s="366"/>
      <c r="AK4" s="366"/>
      <c r="AL4" s="366"/>
      <c r="AM4" s="366"/>
      <c r="AO4" s="356"/>
      <c r="AP4" s="356"/>
    </row>
    <row r="5" spans="1:42" ht="13.5" customHeight="1">
      <c r="A5" s="366"/>
      <c r="B5" s="374"/>
      <c r="C5" s="367"/>
      <c r="D5" s="367"/>
      <c r="E5" s="367"/>
      <c r="F5" s="367"/>
      <c r="G5" s="367"/>
      <c r="H5" s="371"/>
      <c r="I5" s="372"/>
      <c r="J5" s="163"/>
      <c r="K5" s="372"/>
      <c r="L5" s="163"/>
      <c r="M5" s="372"/>
      <c r="N5" s="372"/>
      <c r="O5" s="163"/>
      <c r="P5" s="366" t="s">
        <v>261</v>
      </c>
      <c r="Q5" s="366" t="s">
        <v>262</v>
      </c>
      <c r="R5" s="366"/>
      <c r="S5" s="366"/>
      <c r="T5" s="366"/>
      <c r="U5" s="372"/>
      <c r="V5" s="366" t="s">
        <v>263</v>
      </c>
      <c r="W5" s="366"/>
      <c r="X5" s="366"/>
      <c r="Y5" s="366"/>
      <c r="Z5" s="366"/>
      <c r="AA5" s="366"/>
      <c r="AB5" s="366"/>
      <c r="AC5" s="366"/>
      <c r="AD5" s="366"/>
      <c r="AE5" s="366" t="s">
        <v>559</v>
      </c>
      <c r="AF5" s="366"/>
      <c r="AG5" s="366"/>
      <c r="AH5" s="366"/>
      <c r="AI5" s="366"/>
      <c r="AJ5" s="366"/>
      <c r="AK5" s="366"/>
      <c r="AL5" s="366"/>
      <c r="AM5" s="366"/>
      <c r="AO5" s="356"/>
      <c r="AP5" s="356"/>
    </row>
    <row r="6" spans="1:42" ht="10.5" customHeight="1">
      <c r="A6" s="366"/>
      <c r="B6" s="374"/>
      <c r="C6" s="367"/>
      <c r="D6" s="367"/>
      <c r="E6" s="367"/>
      <c r="F6" s="367"/>
      <c r="G6" s="367"/>
      <c r="H6" s="371"/>
      <c r="I6" s="372"/>
      <c r="J6" s="163"/>
      <c r="K6" s="372"/>
      <c r="L6" s="163"/>
      <c r="M6" s="372"/>
      <c r="N6" s="372"/>
      <c r="O6" s="165"/>
      <c r="P6" s="367"/>
      <c r="Q6" s="367" t="s">
        <v>265</v>
      </c>
      <c r="R6" s="367" t="s">
        <v>561</v>
      </c>
      <c r="S6" s="360" t="s">
        <v>267</v>
      </c>
      <c r="T6" s="360" t="s">
        <v>562</v>
      </c>
      <c r="U6" s="372"/>
      <c r="V6" s="360" t="s">
        <v>270</v>
      </c>
      <c r="W6" s="360" t="s">
        <v>271</v>
      </c>
      <c r="X6" s="362" t="s">
        <v>558</v>
      </c>
      <c r="Y6" s="360" t="s">
        <v>253</v>
      </c>
      <c r="Z6" s="368" t="s">
        <v>262</v>
      </c>
      <c r="AA6" s="369"/>
      <c r="AB6" s="369"/>
      <c r="AC6" s="370"/>
      <c r="AD6" s="360" t="s">
        <v>273</v>
      </c>
      <c r="AE6" s="360" t="s">
        <v>270</v>
      </c>
      <c r="AF6" s="360" t="s">
        <v>271</v>
      </c>
      <c r="AG6" s="362" t="s">
        <v>558</v>
      </c>
      <c r="AH6" s="360" t="s">
        <v>253</v>
      </c>
      <c r="AI6" s="366" t="s">
        <v>262</v>
      </c>
      <c r="AJ6" s="366"/>
      <c r="AK6" s="366"/>
      <c r="AL6" s="366"/>
      <c r="AM6" s="360" t="s">
        <v>273</v>
      </c>
      <c r="AO6" s="356" t="s">
        <v>274</v>
      </c>
      <c r="AP6" s="356" t="s">
        <v>275</v>
      </c>
    </row>
    <row r="7" spans="1:42" ht="65.25" customHeight="1">
      <c r="A7" s="366"/>
      <c r="B7" s="374"/>
      <c r="C7" s="367"/>
      <c r="D7" s="367"/>
      <c r="E7" s="367"/>
      <c r="F7" s="367"/>
      <c r="G7" s="367"/>
      <c r="H7" s="361"/>
      <c r="I7" s="372"/>
      <c r="J7" s="163"/>
      <c r="K7" s="372"/>
      <c r="L7" s="163"/>
      <c r="M7" s="372"/>
      <c r="N7" s="372"/>
      <c r="O7" s="165"/>
      <c r="P7" s="367"/>
      <c r="Q7" s="367"/>
      <c r="R7" s="367"/>
      <c r="S7" s="361"/>
      <c r="T7" s="361"/>
      <c r="U7" s="372"/>
      <c r="V7" s="361"/>
      <c r="W7" s="361"/>
      <c r="X7" s="361"/>
      <c r="Y7" s="361"/>
      <c r="Z7" s="164" t="s">
        <v>265</v>
      </c>
      <c r="AA7" s="164" t="s">
        <v>563</v>
      </c>
      <c r="AB7" s="164" t="s">
        <v>267</v>
      </c>
      <c r="AC7" s="165" t="s">
        <v>562</v>
      </c>
      <c r="AD7" s="361"/>
      <c r="AE7" s="361"/>
      <c r="AF7" s="361"/>
      <c r="AG7" s="361"/>
      <c r="AH7" s="361"/>
      <c r="AI7" s="164" t="s">
        <v>265</v>
      </c>
      <c r="AJ7" s="165" t="s">
        <v>563</v>
      </c>
      <c r="AK7" s="165" t="s">
        <v>267</v>
      </c>
      <c r="AL7" s="165" t="s">
        <v>562</v>
      </c>
      <c r="AM7" s="361"/>
      <c r="AO7" s="356"/>
      <c r="AP7" s="356"/>
    </row>
    <row r="8" spans="1:42" ht="10.5">
      <c r="A8" s="163" t="s">
        <v>9</v>
      </c>
      <c r="B8" s="163" t="s">
        <v>12</v>
      </c>
      <c r="C8" s="163" t="s">
        <v>16</v>
      </c>
      <c r="D8" s="163" t="s">
        <v>24</v>
      </c>
      <c r="E8" s="163" t="s">
        <v>27</v>
      </c>
      <c r="F8" s="163" t="s">
        <v>30</v>
      </c>
      <c r="G8" s="163" t="s">
        <v>33</v>
      </c>
      <c r="H8" s="163"/>
      <c r="I8" s="163" t="s">
        <v>36</v>
      </c>
      <c r="J8" s="163" t="s">
        <v>41</v>
      </c>
      <c r="K8" s="163" t="s">
        <v>44</v>
      </c>
      <c r="L8" s="163" t="s">
        <v>47</v>
      </c>
      <c r="M8" s="163" t="s">
        <v>50</v>
      </c>
      <c r="N8" s="163" t="s">
        <v>55</v>
      </c>
      <c r="O8" s="163" t="s">
        <v>61</v>
      </c>
      <c r="P8" s="163" t="s">
        <v>64</v>
      </c>
      <c r="Q8" s="163" t="s">
        <v>66</v>
      </c>
      <c r="R8" s="163" t="s">
        <v>68</v>
      </c>
      <c r="S8" s="163" t="s">
        <v>70</v>
      </c>
      <c r="T8" s="163" t="s">
        <v>73</v>
      </c>
      <c r="U8" s="163" t="s">
        <v>78</v>
      </c>
      <c r="V8" s="163" t="s">
        <v>80</v>
      </c>
      <c r="W8" s="163" t="s">
        <v>83</v>
      </c>
      <c r="X8" s="163" t="s">
        <v>88</v>
      </c>
      <c r="Y8" s="163" t="s">
        <v>91</v>
      </c>
      <c r="Z8" s="163" t="s">
        <v>94</v>
      </c>
      <c r="AA8" s="163" t="s">
        <v>97</v>
      </c>
      <c r="AB8" s="163" t="s">
        <v>100</v>
      </c>
      <c r="AC8" s="163" t="s">
        <v>103</v>
      </c>
      <c r="AD8" s="163" t="s">
        <v>106</v>
      </c>
      <c r="AE8" s="163" t="s">
        <v>109</v>
      </c>
      <c r="AF8" s="163" t="s">
        <v>116</v>
      </c>
      <c r="AG8" s="163" t="s">
        <v>120</v>
      </c>
      <c r="AH8" s="163" t="s">
        <v>123</v>
      </c>
      <c r="AI8" s="163" t="s">
        <v>126</v>
      </c>
      <c r="AJ8" s="163" t="s">
        <v>129</v>
      </c>
      <c r="AK8" s="163" t="s">
        <v>134</v>
      </c>
      <c r="AL8" s="163" t="s">
        <v>138</v>
      </c>
      <c r="AM8" s="163" t="s">
        <v>141</v>
      </c>
      <c r="AO8" s="90" t="s">
        <v>329</v>
      </c>
      <c r="AP8" s="90" t="s">
        <v>330</v>
      </c>
    </row>
    <row r="9" spans="1:42" ht="15.75" customHeight="1">
      <c r="A9" s="166"/>
      <c r="B9" s="167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286">
        <v>612</v>
      </c>
      <c r="W9" s="166"/>
      <c r="X9" s="166"/>
      <c r="Y9" s="166"/>
      <c r="Z9" s="166"/>
      <c r="AA9" s="166"/>
      <c r="AB9" s="166"/>
      <c r="AC9" s="166"/>
      <c r="AD9" s="166"/>
      <c r="AE9" s="286">
        <v>792</v>
      </c>
      <c r="AF9" s="166"/>
      <c r="AG9" s="166"/>
      <c r="AH9" s="166"/>
      <c r="AI9" s="166"/>
      <c r="AJ9" s="166"/>
      <c r="AK9" s="166"/>
      <c r="AL9" s="166"/>
      <c r="AM9" s="166"/>
      <c r="AO9" s="94"/>
      <c r="AP9" s="94"/>
    </row>
    <row r="10" spans="1:42" ht="11.25" thickBot="1">
      <c r="A10" s="166"/>
      <c r="B10" s="365" t="s">
        <v>331</v>
      </c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168">
        <f>V11/17</f>
        <v>36</v>
      </c>
      <c r="W10" s="166"/>
      <c r="X10" s="166"/>
      <c r="Y10" s="168">
        <f>Y11/17</f>
        <v>33.05882352941177</v>
      </c>
      <c r="Z10" s="166"/>
      <c r="AA10" s="166"/>
      <c r="AB10" s="166"/>
      <c r="AC10" s="166"/>
      <c r="AD10" s="166"/>
      <c r="AE10" s="168">
        <f>AE11/22</f>
        <v>36</v>
      </c>
      <c r="AF10" s="166"/>
      <c r="AG10" s="166"/>
      <c r="AH10" s="168">
        <f>AH11/22</f>
        <v>33.09090909090909</v>
      </c>
      <c r="AI10" s="166"/>
      <c r="AJ10" s="166"/>
      <c r="AK10" s="166"/>
      <c r="AL10" s="166"/>
      <c r="AM10" s="166"/>
      <c r="AO10" s="97"/>
      <c r="AP10" s="97"/>
    </row>
    <row r="11" spans="1:42" ht="19.5" customHeight="1" thickBot="1">
      <c r="A11" s="169" t="s">
        <v>86</v>
      </c>
      <c r="B11" s="170" t="s">
        <v>332</v>
      </c>
      <c r="C11" s="171">
        <v>4</v>
      </c>
      <c r="D11" s="172" t="s">
        <v>12</v>
      </c>
      <c r="E11" s="172">
        <v>10</v>
      </c>
      <c r="F11" s="172"/>
      <c r="G11" s="172"/>
      <c r="H11" s="169">
        <v>2</v>
      </c>
      <c r="I11" s="173"/>
      <c r="J11" s="169"/>
      <c r="K11" s="174">
        <f aca="true" t="shared" si="0" ref="K11:AM11">K19+K31</f>
        <v>1404</v>
      </c>
      <c r="L11" s="175" t="e">
        <f t="shared" si="0"/>
        <v>#REF!</v>
      </c>
      <c r="M11" s="175">
        <f t="shared" si="0"/>
        <v>114</v>
      </c>
      <c r="N11" s="175">
        <f t="shared" si="0"/>
        <v>72</v>
      </c>
      <c r="O11" s="175">
        <f t="shared" si="0"/>
        <v>0</v>
      </c>
      <c r="P11" s="175">
        <f t="shared" si="0"/>
        <v>1290</v>
      </c>
      <c r="Q11" s="175">
        <f t="shared" si="0"/>
        <v>394</v>
      </c>
      <c r="R11" s="175">
        <f t="shared" si="0"/>
        <v>876</v>
      </c>
      <c r="S11" s="175">
        <f t="shared" si="0"/>
        <v>20</v>
      </c>
      <c r="T11" s="175">
        <f t="shared" si="0"/>
        <v>0</v>
      </c>
      <c r="U11" s="176">
        <f t="shared" si="0"/>
        <v>114</v>
      </c>
      <c r="V11" s="177">
        <f t="shared" si="0"/>
        <v>612</v>
      </c>
      <c r="W11" s="175">
        <f t="shared" si="0"/>
        <v>50</v>
      </c>
      <c r="X11" s="175">
        <f t="shared" si="0"/>
        <v>0</v>
      </c>
      <c r="Y11" s="175">
        <f t="shared" si="0"/>
        <v>562</v>
      </c>
      <c r="Z11" s="175">
        <f t="shared" si="0"/>
        <v>184</v>
      </c>
      <c r="AA11" s="175">
        <f t="shared" si="0"/>
        <v>368</v>
      </c>
      <c r="AB11" s="175">
        <f t="shared" si="0"/>
        <v>10</v>
      </c>
      <c r="AC11" s="175">
        <f t="shared" si="0"/>
        <v>0</v>
      </c>
      <c r="AD11" s="175">
        <f t="shared" si="0"/>
        <v>50</v>
      </c>
      <c r="AE11" s="175">
        <f t="shared" si="0"/>
        <v>792</v>
      </c>
      <c r="AF11" s="175">
        <f t="shared" si="0"/>
        <v>64</v>
      </c>
      <c r="AG11" s="175">
        <f t="shared" si="0"/>
        <v>72</v>
      </c>
      <c r="AH11" s="175">
        <f t="shared" si="0"/>
        <v>728</v>
      </c>
      <c r="AI11" s="175">
        <f t="shared" si="0"/>
        <v>210</v>
      </c>
      <c r="AJ11" s="175">
        <f t="shared" si="0"/>
        <v>508</v>
      </c>
      <c r="AK11" s="175">
        <f t="shared" si="0"/>
        <v>10</v>
      </c>
      <c r="AL11" s="175">
        <f t="shared" si="0"/>
        <v>0</v>
      </c>
      <c r="AM11" s="175">
        <f t="shared" si="0"/>
        <v>64</v>
      </c>
      <c r="AO11" s="175">
        <v>1092</v>
      </c>
      <c r="AP11" s="175">
        <v>312</v>
      </c>
    </row>
    <row r="12" spans="1:42" ht="3.75" customHeight="1" thickBot="1">
      <c r="A12" s="166"/>
      <c r="B12" s="179"/>
      <c r="C12" s="166"/>
      <c r="D12" s="166"/>
      <c r="E12" s="166"/>
      <c r="F12" s="166"/>
      <c r="G12" s="166"/>
      <c r="H12" s="166"/>
      <c r="I12" s="180"/>
      <c r="J12" s="166"/>
      <c r="K12" s="181"/>
      <c r="L12" s="166"/>
      <c r="M12" s="166"/>
      <c r="N12" s="166"/>
      <c r="O12" s="166"/>
      <c r="P12" s="166"/>
      <c r="Q12" s="166"/>
      <c r="R12" s="166"/>
      <c r="S12" s="166"/>
      <c r="T12" s="166"/>
      <c r="U12" s="182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O12" s="166"/>
      <c r="AP12" s="166"/>
    </row>
    <row r="13" spans="1:42" ht="14.25" customHeight="1" thickBot="1">
      <c r="A13" s="169" t="s">
        <v>7</v>
      </c>
      <c r="B13" s="183" t="s">
        <v>8</v>
      </c>
      <c r="C13" s="171"/>
      <c r="D13" s="172"/>
      <c r="E13" s="172"/>
      <c r="F13" s="172"/>
      <c r="G13" s="172"/>
      <c r="H13" s="169"/>
      <c r="I13" s="173"/>
      <c r="J13" s="169"/>
      <c r="K13" s="178"/>
      <c r="L13" s="172"/>
      <c r="M13" s="172"/>
      <c r="N13" s="172"/>
      <c r="O13" s="172"/>
      <c r="P13" s="172"/>
      <c r="Q13" s="172"/>
      <c r="R13" s="172"/>
      <c r="S13" s="172"/>
      <c r="T13" s="172"/>
      <c r="U13" s="173"/>
      <c r="V13" s="171"/>
      <c r="W13" s="172"/>
      <c r="X13" s="172"/>
      <c r="Y13" s="172"/>
      <c r="Z13" s="172"/>
      <c r="AA13" s="172"/>
      <c r="AB13" s="172"/>
      <c r="AC13" s="172"/>
      <c r="AD13" s="173"/>
      <c r="AE13" s="178"/>
      <c r="AF13" s="172"/>
      <c r="AG13" s="172"/>
      <c r="AH13" s="172"/>
      <c r="AI13" s="172"/>
      <c r="AJ13" s="172"/>
      <c r="AK13" s="172"/>
      <c r="AL13" s="172"/>
      <c r="AM13" s="173"/>
      <c r="AO13" s="173"/>
      <c r="AP13" s="173"/>
    </row>
    <row r="14" spans="1:42" ht="3" customHeight="1" thickBot="1">
      <c r="A14" s="166"/>
      <c r="B14" s="179"/>
      <c r="C14" s="166"/>
      <c r="D14" s="166"/>
      <c r="E14" s="166"/>
      <c r="F14" s="166"/>
      <c r="G14" s="166"/>
      <c r="H14" s="166"/>
      <c r="I14" s="180"/>
      <c r="J14" s="166"/>
      <c r="K14" s="181"/>
      <c r="L14" s="166"/>
      <c r="M14" s="166"/>
      <c r="N14" s="166"/>
      <c r="O14" s="166"/>
      <c r="P14" s="166"/>
      <c r="Q14" s="166"/>
      <c r="R14" s="166"/>
      <c r="S14" s="166"/>
      <c r="T14" s="166"/>
      <c r="U14" s="182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O14" s="166"/>
      <c r="AP14" s="166"/>
    </row>
    <row r="15" spans="1:42" ht="18.75" customHeight="1" thickBot="1">
      <c r="A15" s="169" t="s">
        <v>10</v>
      </c>
      <c r="B15" s="183" t="s">
        <v>11</v>
      </c>
      <c r="C15" s="171"/>
      <c r="D15" s="172"/>
      <c r="E15" s="172"/>
      <c r="F15" s="172"/>
      <c r="G15" s="172"/>
      <c r="H15" s="169"/>
      <c r="I15" s="173"/>
      <c r="J15" s="169"/>
      <c r="K15" s="178"/>
      <c r="L15" s="172"/>
      <c r="M15" s="172"/>
      <c r="N15" s="172"/>
      <c r="O15" s="172"/>
      <c r="P15" s="172"/>
      <c r="Q15" s="172"/>
      <c r="R15" s="172"/>
      <c r="S15" s="172"/>
      <c r="T15" s="172"/>
      <c r="U15" s="173"/>
      <c r="V15" s="171"/>
      <c r="W15" s="172"/>
      <c r="X15" s="172"/>
      <c r="Y15" s="172"/>
      <c r="Z15" s="172"/>
      <c r="AA15" s="172"/>
      <c r="AB15" s="172"/>
      <c r="AC15" s="172"/>
      <c r="AD15" s="173"/>
      <c r="AE15" s="178"/>
      <c r="AF15" s="172"/>
      <c r="AG15" s="172"/>
      <c r="AH15" s="172"/>
      <c r="AI15" s="172"/>
      <c r="AJ15" s="172"/>
      <c r="AK15" s="172"/>
      <c r="AL15" s="172"/>
      <c r="AM15" s="173"/>
      <c r="AO15" s="173"/>
      <c r="AP15" s="173"/>
    </row>
    <row r="16" spans="1:42" ht="3" customHeight="1" thickBot="1">
      <c r="A16" s="166"/>
      <c r="B16" s="179"/>
      <c r="C16" s="166"/>
      <c r="D16" s="166"/>
      <c r="E16" s="166"/>
      <c r="F16" s="166"/>
      <c r="G16" s="166"/>
      <c r="H16" s="166"/>
      <c r="I16" s="180"/>
      <c r="J16" s="166"/>
      <c r="K16" s="181"/>
      <c r="L16" s="166"/>
      <c r="M16" s="166"/>
      <c r="N16" s="166"/>
      <c r="O16" s="166"/>
      <c r="P16" s="166"/>
      <c r="Q16" s="166"/>
      <c r="R16" s="166"/>
      <c r="S16" s="166"/>
      <c r="T16" s="166"/>
      <c r="U16" s="182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O16" s="97"/>
      <c r="AP16" s="97"/>
    </row>
    <row r="17" spans="1:42" ht="18.75" customHeight="1" thickBot="1">
      <c r="A17" s="169" t="s">
        <v>339</v>
      </c>
      <c r="B17" s="183" t="s">
        <v>340</v>
      </c>
      <c r="C17" s="171"/>
      <c r="D17" s="172"/>
      <c r="E17" s="172"/>
      <c r="F17" s="172"/>
      <c r="G17" s="172"/>
      <c r="H17" s="169"/>
      <c r="I17" s="173"/>
      <c r="J17" s="169"/>
      <c r="K17" s="178"/>
      <c r="L17" s="172"/>
      <c r="M17" s="172"/>
      <c r="N17" s="172"/>
      <c r="O17" s="172"/>
      <c r="P17" s="172"/>
      <c r="Q17" s="172"/>
      <c r="R17" s="172"/>
      <c r="S17" s="172"/>
      <c r="T17" s="172"/>
      <c r="U17" s="173"/>
      <c r="V17" s="171"/>
      <c r="W17" s="172"/>
      <c r="X17" s="172"/>
      <c r="Y17" s="172"/>
      <c r="Z17" s="172"/>
      <c r="AA17" s="172"/>
      <c r="AB17" s="172"/>
      <c r="AC17" s="172"/>
      <c r="AD17" s="173"/>
      <c r="AE17" s="178"/>
      <c r="AF17" s="172"/>
      <c r="AG17" s="172"/>
      <c r="AH17" s="172"/>
      <c r="AI17" s="172"/>
      <c r="AJ17" s="172"/>
      <c r="AK17" s="172"/>
      <c r="AL17" s="172"/>
      <c r="AM17" s="173"/>
      <c r="AO17" s="269"/>
      <c r="AP17" s="269"/>
    </row>
    <row r="18" spans="1:42" ht="2.25" customHeight="1" thickBot="1">
      <c r="A18" s="166"/>
      <c r="B18" s="179"/>
      <c r="C18" s="166"/>
      <c r="D18" s="166"/>
      <c r="E18" s="166"/>
      <c r="F18" s="166"/>
      <c r="G18" s="166"/>
      <c r="H18" s="166"/>
      <c r="I18" s="180"/>
      <c r="J18" s="166"/>
      <c r="K18" s="181"/>
      <c r="L18" s="166"/>
      <c r="M18" s="166"/>
      <c r="N18" s="166"/>
      <c r="O18" s="166"/>
      <c r="P18" s="166"/>
      <c r="Q18" s="166"/>
      <c r="R18" s="166"/>
      <c r="S18" s="166"/>
      <c r="T18" s="166"/>
      <c r="U18" s="182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O18" s="108"/>
      <c r="AP18" s="250"/>
    </row>
    <row r="19" spans="1:42" ht="15.75" customHeight="1" thickBot="1">
      <c r="A19" s="184" t="s">
        <v>13</v>
      </c>
      <c r="B19" s="102" t="s">
        <v>14</v>
      </c>
      <c r="C19" s="185">
        <v>2</v>
      </c>
      <c r="D19" s="101">
        <v>1</v>
      </c>
      <c r="E19" s="101">
        <v>7</v>
      </c>
      <c r="F19" s="101"/>
      <c r="G19" s="101"/>
      <c r="H19" s="184">
        <v>2</v>
      </c>
      <c r="I19" s="173"/>
      <c r="J19" s="169"/>
      <c r="K19" s="177">
        <f>K20+K21+K22+K23+K24+K25+K26+K27</f>
        <v>714</v>
      </c>
      <c r="L19" s="285" t="e">
        <f>L20+#REF!+L24+L25+L26+L27+L28+L29+#REF!</f>
        <v>#REF!</v>
      </c>
      <c r="M19" s="177">
        <f>M20+M21+M22+M23+M24+M25+M26+M27</f>
        <v>0</v>
      </c>
      <c r="N19" s="177">
        <f>N20+N21+N22+N23+N24+N25+N26+N27</f>
        <v>36</v>
      </c>
      <c r="O19" s="177">
        <f aca="true" t="shared" si="1" ref="O19:U19">O20+O21+O22+O23+O24+O25+O26+O27</f>
        <v>0</v>
      </c>
      <c r="P19" s="177">
        <f t="shared" si="1"/>
        <v>714</v>
      </c>
      <c r="Q19" s="177">
        <f t="shared" si="1"/>
        <v>220</v>
      </c>
      <c r="R19" s="177">
        <f t="shared" si="1"/>
        <v>474</v>
      </c>
      <c r="S19" s="177">
        <f t="shared" si="1"/>
        <v>20</v>
      </c>
      <c r="T19" s="177">
        <f t="shared" si="1"/>
        <v>0</v>
      </c>
      <c r="U19" s="177">
        <f t="shared" si="1"/>
        <v>0</v>
      </c>
      <c r="V19" s="177">
        <f>V20+V21+V22+V23+V24+V25+V26+V27</f>
        <v>292</v>
      </c>
      <c r="W19" s="177">
        <f aca="true" t="shared" si="2" ref="W19:AM19">W20+W21+W22+W23+W24+W25+W26+W27</f>
        <v>0</v>
      </c>
      <c r="X19" s="177">
        <f t="shared" si="2"/>
        <v>0</v>
      </c>
      <c r="Y19" s="177">
        <f>Y20+Y21+Y22+Y23+Y24+Y25+Y26+Y27</f>
        <v>292</v>
      </c>
      <c r="Z19" s="177">
        <f t="shared" si="2"/>
        <v>106</v>
      </c>
      <c r="AA19" s="177">
        <f t="shared" si="2"/>
        <v>176</v>
      </c>
      <c r="AB19" s="177">
        <f t="shared" si="2"/>
        <v>10</v>
      </c>
      <c r="AC19" s="177">
        <f t="shared" si="2"/>
        <v>0</v>
      </c>
      <c r="AD19" s="287">
        <f t="shared" si="2"/>
        <v>0</v>
      </c>
      <c r="AE19" s="291">
        <f t="shared" si="2"/>
        <v>422</v>
      </c>
      <c r="AF19" s="292">
        <f t="shared" si="2"/>
        <v>0</v>
      </c>
      <c r="AG19" s="292">
        <f t="shared" si="2"/>
        <v>36</v>
      </c>
      <c r="AH19" s="292">
        <f t="shared" si="2"/>
        <v>422</v>
      </c>
      <c r="AI19" s="292">
        <f t="shared" si="2"/>
        <v>114</v>
      </c>
      <c r="AJ19" s="292">
        <f t="shared" si="2"/>
        <v>298</v>
      </c>
      <c r="AK19" s="292">
        <f t="shared" si="2"/>
        <v>10</v>
      </c>
      <c r="AL19" s="292">
        <f t="shared" si="2"/>
        <v>0</v>
      </c>
      <c r="AM19" s="293">
        <f t="shared" si="2"/>
        <v>0</v>
      </c>
      <c r="AO19" s="108"/>
      <c r="AP19" s="250">
        <f>AP20+AP21+AP22+AP23+AP24+AP25+AP26+AP27+AS27</f>
        <v>90</v>
      </c>
    </row>
    <row r="20" spans="1:42" ht="17.25" customHeight="1">
      <c r="A20" s="186" t="s">
        <v>15</v>
      </c>
      <c r="B20" s="294" t="s">
        <v>43</v>
      </c>
      <c r="C20" s="187">
        <v>2</v>
      </c>
      <c r="D20" s="118"/>
      <c r="E20" s="118"/>
      <c r="F20" s="118"/>
      <c r="G20" s="192"/>
      <c r="H20" s="190">
        <v>1</v>
      </c>
      <c r="I20" s="189"/>
      <c r="J20" s="190"/>
      <c r="K20" s="191">
        <f aca="true" t="shared" si="3" ref="K20:K27">V20+AE20</f>
        <v>78</v>
      </c>
      <c r="L20" s="192"/>
      <c r="M20" s="193">
        <f aca="true" t="shared" si="4" ref="M20:N23">W20+AF20</f>
        <v>0</v>
      </c>
      <c r="N20" s="194">
        <f t="shared" si="4"/>
        <v>0</v>
      </c>
      <c r="O20" s="192"/>
      <c r="P20" s="195">
        <f aca="true" t="shared" si="5" ref="P20:S23">Y20+AH20</f>
        <v>78</v>
      </c>
      <c r="Q20" s="194">
        <f t="shared" si="5"/>
        <v>10</v>
      </c>
      <c r="R20" s="194">
        <f t="shared" si="5"/>
        <v>68</v>
      </c>
      <c r="S20" s="195">
        <f t="shared" si="5"/>
        <v>0</v>
      </c>
      <c r="T20" s="195"/>
      <c r="U20" s="196">
        <f aca="true" t="shared" si="6" ref="U20:U27">AD20+AM20</f>
        <v>0</v>
      </c>
      <c r="V20" s="197">
        <f>W20+Y20</f>
        <v>34</v>
      </c>
      <c r="W20" s="122">
        <f aca="true" t="shared" si="7" ref="W20:W27">AD20</f>
        <v>0</v>
      </c>
      <c r="X20" s="192"/>
      <c r="Y20" s="119">
        <f>Z20+AA20+AB20</f>
        <v>34</v>
      </c>
      <c r="Z20" s="118">
        <v>2</v>
      </c>
      <c r="AA20" s="118">
        <v>32</v>
      </c>
      <c r="AB20" s="118"/>
      <c r="AC20" s="118"/>
      <c r="AD20" s="188"/>
      <c r="AE20" s="198">
        <f>AF20+AH20</f>
        <v>44</v>
      </c>
      <c r="AF20" s="192"/>
      <c r="AG20" s="192"/>
      <c r="AH20" s="119">
        <f>AI20+AJ20+AK20</f>
        <v>44</v>
      </c>
      <c r="AI20" s="118">
        <v>8</v>
      </c>
      <c r="AJ20" s="118">
        <v>36</v>
      </c>
      <c r="AK20" s="118"/>
      <c r="AL20" s="118"/>
      <c r="AM20" s="123"/>
      <c r="AO20" s="133">
        <v>39</v>
      </c>
      <c r="AP20" s="262">
        <f>K20-AO20</f>
        <v>39</v>
      </c>
    </row>
    <row r="21" spans="1:42" ht="17.25" customHeight="1">
      <c r="A21" s="186" t="s">
        <v>18</v>
      </c>
      <c r="B21" s="294" t="s">
        <v>46</v>
      </c>
      <c r="C21" s="201"/>
      <c r="D21" s="118"/>
      <c r="E21" s="118">
        <v>2</v>
      </c>
      <c r="F21" s="118"/>
      <c r="G21" s="192"/>
      <c r="H21" s="190">
        <v>1</v>
      </c>
      <c r="I21" s="189"/>
      <c r="J21" s="190"/>
      <c r="K21" s="191">
        <f t="shared" si="3"/>
        <v>118</v>
      </c>
      <c r="L21" s="192"/>
      <c r="M21" s="193">
        <f t="shared" si="4"/>
        <v>0</v>
      </c>
      <c r="N21" s="194">
        <f t="shared" si="4"/>
        <v>12</v>
      </c>
      <c r="O21" s="192"/>
      <c r="P21" s="195">
        <f t="shared" si="5"/>
        <v>118</v>
      </c>
      <c r="Q21" s="194">
        <f t="shared" si="5"/>
        <v>40</v>
      </c>
      <c r="R21" s="194">
        <f t="shared" si="5"/>
        <v>78</v>
      </c>
      <c r="S21" s="195">
        <f t="shared" si="5"/>
        <v>0</v>
      </c>
      <c r="T21" s="195"/>
      <c r="U21" s="196">
        <f t="shared" si="6"/>
        <v>0</v>
      </c>
      <c r="V21" s="197">
        <f>W21+Y21</f>
        <v>52</v>
      </c>
      <c r="W21" s="122">
        <f t="shared" si="7"/>
        <v>0</v>
      </c>
      <c r="X21" s="192"/>
      <c r="Y21" s="119">
        <f>Z21+AA21+AB21</f>
        <v>52</v>
      </c>
      <c r="Z21" s="118">
        <v>34</v>
      </c>
      <c r="AA21" s="118">
        <v>18</v>
      </c>
      <c r="AB21" s="118"/>
      <c r="AC21" s="118"/>
      <c r="AD21" s="188"/>
      <c r="AE21" s="198">
        <f>AF21+AH21</f>
        <v>66</v>
      </c>
      <c r="AF21" s="192"/>
      <c r="AG21" s="192">
        <v>12</v>
      </c>
      <c r="AH21" s="119">
        <f>AI21+AJ21+AK21</f>
        <v>66</v>
      </c>
      <c r="AI21" s="118">
        <v>6</v>
      </c>
      <c r="AJ21" s="118">
        <v>60</v>
      </c>
      <c r="AK21" s="118"/>
      <c r="AL21" s="118"/>
      <c r="AM21" s="123"/>
      <c r="AO21" s="302">
        <v>117</v>
      </c>
      <c r="AP21" s="262">
        <f aca="true" t="shared" si="8" ref="AP21:AP27">K21-AO21</f>
        <v>1</v>
      </c>
    </row>
    <row r="22" spans="1:42" ht="17.25" customHeight="1">
      <c r="A22" s="186" t="s">
        <v>564</v>
      </c>
      <c r="B22" s="294" t="s">
        <v>565</v>
      </c>
      <c r="C22" s="200"/>
      <c r="D22" s="118"/>
      <c r="E22" s="199">
        <v>2</v>
      </c>
      <c r="F22" s="118"/>
      <c r="G22" s="192"/>
      <c r="H22" s="190"/>
      <c r="I22" s="189"/>
      <c r="J22" s="190"/>
      <c r="K22" s="191">
        <f t="shared" si="3"/>
        <v>40</v>
      </c>
      <c r="L22" s="192"/>
      <c r="M22" s="193">
        <f t="shared" si="4"/>
        <v>0</v>
      </c>
      <c r="N22" s="194">
        <f t="shared" si="4"/>
        <v>6</v>
      </c>
      <c r="O22" s="192"/>
      <c r="P22" s="195">
        <f t="shared" si="5"/>
        <v>40</v>
      </c>
      <c r="Q22" s="194">
        <f t="shared" si="5"/>
        <v>4</v>
      </c>
      <c r="R22" s="194">
        <f t="shared" si="5"/>
        <v>36</v>
      </c>
      <c r="S22" s="195">
        <f t="shared" si="5"/>
        <v>0</v>
      </c>
      <c r="T22" s="195"/>
      <c r="U22" s="196">
        <f t="shared" si="6"/>
        <v>0</v>
      </c>
      <c r="V22" s="197">
        <f>W22+Y22</f>
        <v>0</v>
      </c>
      <c r="W22" s="122">
        <f t="shared" si="7"/>
        <v>0</v>
      </c>
      <c r="X22" s="192"/>
      <c r="Y22" s="119">
        <f>Z22+AA22+AB22</f>
        <v>0</v>
      </c>
      <c r="Z22" s="118"/>
      <c r="AA22" s="118"/>
      <c r="AB22" s="118"/>
      <c r="AC22" s="118"/>
      <c r="AD22" s="188"/>
      <c r="AE22" s="198">
        <f>AF22+AH22</f>
        <v>40</v>
      </c>
      <c r="AF22" s="192"/>
      <c r="AG22" s="192">
        <v>6</v>
      </c>
      <c r="AH22" s="119">
        <f>AI22+AJ22+AK22</f>
        <v>40</v>
      </c>
      <c r="AI22" s="118">
        <v>4</v>
      </c>
      <c r="AJ22" s="118">
        <v>36</v>
      </c>
      <c r="AK22" s="118"/>
      <c r="AL22" s="118"/>
      <c r="AM22" s="123"/>
      <c r="AO22" s="121">
        <v>39</v>
      </c>
      <c r="AP22" s="262">
        <f t="shared" si="8"/>
        <v>1</v>
      </c>
    </row>
    <row r="23" spans="1:42" ht="16.5" customHeight="1">
      <c r="A23" s="186" t="s">
        <v>20</v>
      </c>
      <c r="B23" s="294" t="s">
        <v>19</v>
      </c>
      <c r="C23" s="187">
        <v>2</v>
      </c>
      <c r="D23" s="118"/>
      <c r="E23" s="118">
        <v>1</v>
      </c>
      <c r="F23" s="118"/>
      <c r="G23" s="118"/>
      <c r="H23" s="188"/>
      <c r="I23" s="189"/>
      <c r="J23" s="190"/>
      <c r="K23" s="191">
        <f t="shared" si="3"/>
        <v>156</v>
      </c>
      <c r="L23" s="192"/>
      <c r="M23" s="193">
        <f t="shared" si="4"/>
        <v>0</v>
      </c>
      <c r="N23" s="194">
        <f t="shared" si="4"/>
        <v>18</v>
      </c>
      <c r="O23" s="192"/>
      <c r="P23" s="195">
        <f t="shared" si="5"/>
        <v>156</v>
      </c>
      <c r="Q23" s="194">
        <f t="shared" si="5"/>
        <v>60</v>
      </c>
      <c r="R23" s="194">
        <f t="shared" si="5"/>
        <v>96</v>
      </c>
      <c r="S23" s="195">
        <f t="shared" si="5"/>
        <v>0</v>
      </c>
      <c r="T23" s="195"/>
      <c r="U23" s="196">
        <f t="shared" si="6"/>
        <v>0</v>
      </c>
      <c r="V23" s="197">
        <f>W23+Y23</f>
        <v>68</v>
      </c>
      <c r="W23" s="122">
        <f t="shared" si="7"/>
        <v>0</v>
      </c>
      <c r="X23" s="122"/>
      <c r="Y23" s="119">
        <f>Z23+AA23+AB23</f>
        <v>68</v>
      </c>
      <c r="Z23" s="122">
        <v>30</v>
      </c>
      <c r="AA23" s="122">
        <v>38</v>
      </c>
      <c r="AB23" s="192"/>
      <c r="AC23" s="192"/>
      <c r="AD23" s="190"/>
      <c r="AE23" s="198">
        <f>AF23+AH23</f>
        <v>88</v>
      </c>
      <c r="AF23" s="192">
        <f>AM23</f>
        <v>0</v>
      </c>
      <c r="AG23" s="192">
        <v>18</v>
      </c>
      <c r="AH23" s="119">
        <f>AI23+AJ23+AK23</f>
        <v>88</v>
      </c>
      <c r="AI23" s="122">
        <v>30</v>
      </c>
      <c r="AJ23" s="122">
        <v>58</v>
      </c>
      <c r="AK23" s="192"/>
      <c r="AL23" s="192"/>
      <c r="AM23" s="189"/>
      <c r="AO23" s="121">
        <v>156</v>
      </c>
      <c r="AP23" s="262">
        <f t="shared" si="8"/>
        <v>0</v>
      </c>
    </row>
    <row r="24" spans="1:42" ht="15.75" customHeight="1">
      <c r="A24" s="186" t="s">
        <v>566</v>
      </c>
      <c r="B24" s="294" t="s">
        <v>21</v>
      </c>
      <c r="C24" s="187"/>
      <c r="D24" s="118">
        <v>1</v>
      </c>
      <c r="E24" s="199">
        <v>2</v>
      </c>
      <c r="F24" s="118"/>
      <c r="G24" s="118"/>
      <c r="H24" s="188"/>
      <c r="I24" s="189"/>
      <c r="J24" s="190"/>
      <c r="K24" s="191">
        <f t="shared" si="3"/>
        <v>118</v>
      </c>
      <c r="L24" s="192"/>
      <c r="M24" s="193">
        <f aca="true" t="shared" si="9" ref="M24:N26">W24+AF24</f>
        <v>0</v>
      </c>
      <c r="N24" s="194">
        <f t="shared" si="9"/>
        <v>0</v>
      </c>
      <c r="O24" s="192"/>
      <c r="P24" s="195">
        <f aca="true" t="shared" si="10" ref="P24:S26">Y24+AH24</f>
        <v>118</v>
      </c>
      <c r="Q24" s="194">
        <f t="shared" si="10"/>
        <v>4</v>
      </c>
      <c r="R24" s="194">
        <f t="shared" si="10"/>
        <v>114</v>
      </c>
      <c r="S24" s="195">
        <f t="shared" si="10"/>
        <v>0</v>
      </c>
      <c r="T24" s="195"/>
      <c r="U24" s="196">
        <f t="shared" si="6"/>
        <v>0</v>
      </c>
      <c r="V24" s="197">
        <f aca="true" t="shared" si="11" ref="V24:V29">W24+Y24</f>
        <v>52</v>
      </c>
      <c r="W24" s="122">
        <f t="shared" si="7"/>
        <v>0</v>
      </c>
      <c r="X24" s="118"/>
      <c r="Y24" s="119">
        <f aca="true" t="shared" si="12" ref="Y24:Y29">Z24+AA24+AB24</f>
        <v>52</v>
      </c>
      <c r="Z24" s="118">
        <v>2</v>
      </c>
      <c r="AA24" s="118">
        <v>50</v>
      </c>
      <c r="AB24" s="192"/>
      <c r="AC24" s="192"/>
      <c r="AD24" s="190"/>
      <c r="AE24" s="198">
        <f aca="true" t="shared" si="13" ref="AE24:AE29">AF24+AH24</f>
        <v>66</v>
      </c>
      <c r="AF24" s="192">
        <f>AM24</f>
        <v>0</v>
      </c>
      <c r="AG24" s="192"/>
      <c r="AH24" s="119">
        <f aca="true" t="shared" si="14" ref="AH24:AH29">AI24+AJ24+AK24</f>
        <v>66</v>
      </c>
      <c r="AI24" s="122">
        <v>2</v>
      </c>
      <c r="AJ24" s="122">
        <v>64</v>
      </c>
      <c r="AK24" s="192"/>
      <c r="AL24" s="192"/>
      <c r="AM24" s="189"/>
      <c r="AO24" s="121">
        <v>117</v>
      </c>
      <c r="AP24" s="262">
        <f t="shared" si="8"/>
        <v>1</v>
      </c>
    </row>
    <row r="25" spans="1:42" ht="16.5" customHeight="1">
      <c r="A25" s="186" t="s">
        <v>22</v>
      </c>
      <c r="B25" s="294" t="s">
        <v>567</v>
      </c>
      <c r="C25" s="187"/>
      <c r="D25" s="118"/>
      <c r="E25" s="118">
        <v>2</v>
      </c>
      <c r="F25" s="118"/>
      <c r="G25" s="118"/>
      <c r="H25" s="188"/>
      <c r="I25" s="189"/>
      <c r="J25" s="190"/>
      <c r="K25" s="191">
        <f t="shared" si="3"/>
        <v>56</v>
      </c>
      <c r="L25" s="192"/>
      <c r="M25" s="193">
        <f t="shared" si="9"/>
        <v>0</v>
      </c>
      <c r="N25" s="194">
        <f t="shared" si="9"/>
        <v>0</v>
      </c>
      <c r="O25" s="192"/>
      <c r="P25" s="195">
        <f t="shared" si="10"/>
        <v>56</v>
      </c>
      <c r="Q25" s="194">
        <f t="shared" si="10"/>
        <v>30</v>
      </c>
      <c r="R25" s="194">
        <f t="shared" si="10"/>
        <v>26</v>
      </c>
      <c r="S25" s="195">
        <f t="shared" si="10"/>
        <v>0</v>
      </c>
      <c r="T25" s="195"/>
      <c r="U25" s="196">
        <f t="shared" si="6"/>
        <v>0</v>
      </c>
      <c r="V25" s="197">
        <f t="shared" si="11"/>
        <v>34</v>
      </c>
      <c r="W25" s="122">
        <f t="shared" si="7"/>
        <v>0</v>
      </c>
      <c r="X25" s="122"/>
      <c r="Y25" s="119">
        <f t="shared" si="12"/>
        <v>34</v>
      </c>
      <c r="Z25" s="122">
        <v>16</v>
      </c>
      <c r="AA25" s="122">
        <v>18</v>
      </c>
      <c r="AB25" s="192"/>
      <c r="AC25" s="192"/>
      <c r="AD25" s="190"/>
      <c r="AE25" s="198">
        <f t="shared" si="13"/>
        <v>22</v>
      </c>
      <c r="AF25" s="192">
        <f>AM25</f>
        <v>0</v>
      </c>
      <c r="AG25" s="192"/>
      <c r="AH25" s="119">
        <f t="shared" si="14"/>
        <v>22</v>
      </c>
      <c r="AI25" s="122">
        <v>14</v>
      </c>
      <c r="AJ25" s="122">
        <v>8</v>
      </c>
      <c r="AK25" s="192"/>
      <c r="AL25" s="192"/>
      <c r="AM25" s="189"/>
      <c r="AO25" s="121">
        <v>39</v>
      </c>
      <c r="AP25" s="262">
        <f t="shared" si="8"/>
        <v>17</v>
      </c>
    </row>
    <row r="26" spans="1:42" ht="16.5" customHeight="1">
      <c r="A26" s="186" t="s">
        <v>25</v>
      </c>
      <c r="B26" s="294" t="s">
        <v>29</v>
      </c>
      <c r="C26" s="187"/>
      <c r="D26" s="118"/>
      <c r="E26" s="118">
        <v>2</v>
      </c>
      <c r="F26" s="118"/>
      <c r="G26" s="192"/>
      <c r="H26" s="190"/>
      <c r="I26" s="189"/>
      <c r="J26" s="190"/>
      <c r="K26" s="191">
        <f t="shared" si="3"/>
        <v>108</v>
      </c>
      <c r="L26" s="192"/>
      <c r="M26" s="193">
        <f t="shared" si="9"/>
        <v>0</v>
      </c>
      <c r="N26" s="194">
        <f t="shared" si="9"/>
        <v>0</v>
      </c>
      <c r="O26" s="192"/>
      <c r="P26" s="195">
        <f t="shared" si="10"/>
        <v>108</v>
      </c>
      <c r="Q26" s="194">
        <f t="shared" si="10"/>
        <v>46</v>
      </c>
      <c r="R26" s="194">
        <f t="shared" si="10"/>
        <v>42</v>
      </c>
      <c r="S26" s="195">
        <f t="shared" si="10"/>
        <v>20</v>
      </c>
      <c r="T26" s="195"/>
      <c r="U26" s="196">
        <f t="shared" si="6"/>
        <v>0</v>
      </c>
      <c r="V26" s="197">
        <f>W26+Y26</f>
        <v>52</v>
      </c>
      <c r="W26" s="122">
        <f t="shared" si="7"/>
        <v>0</v>
      </c>
      <c r="X26" s="192"/>
      <c r="Y26" s="119">
        <f>Z26+AA26+AB26</f>
        <v>52</v>
      </c>
      <c r="Z26" s="118">
        <v>22</v>
      </c>
      <c r="AA26" s="118">
        <v>20</v>
      </c>
      <c r="AB26" s="118">
        <v>10</v>
      </c>
      <c r="AC26" s="118"/>
      <c r="AD26" s="188"/>
      <c r="AE26" s="198">
        <f>AF26+AH26</f>
        <v>56</v>
      </c>
      <c r="AF26" s="192"/>
      <c r="AG26" s="192"/>
      <c r="AH26" s="119">
        <f>AI26+AJ26+AK26</f>
        <v>56</v>
      </c>
      <c r="AI26" s="118">
        <v>24</v>
      </c>
      <c r="AJ26" s="118">
        <v>22</v>
      </c>
      <c r="AK26" s="118">
        <v>10</v>
      </c>
      <c r="AL26" s="118"/>
      <c r="AM26" s="123"/>
      <c r="AO26" s="121">
        <v>78</v>
      </c>
      <c r="AP26" s="262">
        <f t="shared" si="8"/>
        <v>30</v>
      </c>
    </row>
    <row r="27" spans="1:42" ht="18" customHeight="1" thickBot="1">
      <c r="A27" s="186" t="s">
        <v>28</v>
      </c>
      <c r="B27" s="294" t="s">
        <v>38</v>
      </c>
      <c r="C27" s="187"/>
      <c r="D27" s="118"/>
      <c r="E27" s="118">
        <v>2</v>
      </c>
      <c r="F27" s="118"/>
      <c r="G27" s="118"/>
      <c r="H27" s="188"/>
      <c r="I27" s="189"/>
      <c r="J27" s="190"/>
      <c r="K27" s="191">
        <f t="shared" si="3"/>
        <v>40</v>
      </c>
      <c r="L27" s="192"/>
      <c r="M27" s="193">
        <f>W27+AF27</f>
        <v>0</v>
      </c>
      <c r="N27" s="194">
        <f>X27+AG27</f>
        <v>0</v>
      </c>
      <c r="O27" s="192"/>
      <c r="P27" s="195">
        <f>Y27+AH27</f>
        <v>40</v>
      </c>
      <c r="Q27" s="194">
        <f>Z27+AI27</f>
        <v>26</v>
      </c>
      <c r="R27" s="194">
        <f>AA27+AJ27</f>
        <v>14</v>
      </c>
      <c r="S27" s="195">
        <f>AB27+AK27</f>
        <v>0</v>
      </c>
      <c r="T27" s="195"/>
      <c r="U27" s="196">
        <f t="shared" si="6"/>
        <v>0</v>
      </c>
      <c r="V27" s="197">
        <f>W27+Y27</f>
        <v>0</v>
      </c>
      <c r="W27" s="122">
        <f t="shared" si="7"/>
        <v>0</v>
      </c>
      <c r="X27" s="118"/>
      <c r="Y27" s="119">
        <f>Z27+AA27+AB27</f>
        <v>0</v>
      </c>
      <c r="Z27" s="118"/>
      <c r="AA27" s="118"/>
      <c r="AB27" s="192"/>
      <c r="AC27" s="192"/>
      <c r="AD27" s="190"/>
      <c r="AE27" s="198">
        <f>AF27+AH27</f>
        <v>40</v>
      </c>
      <c r="AF27" s="192">
        <f>AM27</f>
        <v>0</v>
      </c>
      <c r="AG27" s="192"/>
      <c r="AH27" s="119">
        <f>AI27+AJ27+AK27</f>
        <v>40</v>
      </c>
      <c r="AI27" s="118">
        <v>26</v>
      </c>
      <c r="AJ27" s="118">
        <v>14</v>
      </c>
      <c r="AK27" s="192"/>
      <c r="AL27" s="192"/>
      <c r="AM27" s="189"/>
      <c r="AO27" s="121">
        <v>39</v>
      </c>
      <c r="AP27" s="262">
        <f t="shared" si="8"/>
        <v>1</v>
      </c>
    </row>
    <row r="28" spans="1:42" ht="17.25" customHeight="1" hidden="1">
      <c r="A28" s="186"/>
      <c r="B28" s="114"/>
      <c r="C28" s="187"/>
      <c r="D28" s="118"/>
      <c r="E28" s="118"/>
      <c r="F28" s="118"/>
      <c r="G28" s="118"/>
      <c r="H28" s="188"/>
      <c r="I28" s="189"/>
      <c r="J28" s="190"/>
      <c r="K28" s="191"/>
      <c r="L28" s="192"/>
      <c r="M28" s="193"/>
      <c r="N28" s="194"/>
      <c r="O28" s="192"/>
      <c r="P28" s="195"/>
      <c r="Q28" s="194"/>
      <c r="R28" s="194"/>
      <c r="S28" s="195"/>
      <c r="T28" s="195"/>
      <c r="U28" s="196"/>
      <c r="V28" s="197">
        <f t="shared" si="11"/>
        <v>0</v>
      </c>
      <c r="W28" s="122"/>
      <c r="X28" s="122"/>
      <c r="Y28" s="119">
        <f t="shared" si="12"/>
        <v>0</v>
      </c>
      <c r="Z28" s="122"/>
      <c r="AA28" s="122"/>
      <c r="AB28" s="192"/>
      <c r="AC28" s="192"/>
      <c r="AD28" s="189"/>
      <c r="AE28" s="288">
        <f t="shared" si="13"/>
        <v>0</v>
      </c>
      <c r="AF28" s="289"/>
      <c r="AG28" s="289"/>
      <c r="AH28" s="243">
        <f t="shared" si="14"/>
        <v>0</v>
      </c>
      <c r="AI28" s="242"/>
      <c r="AJ28" s="242"/>
      <c r="AK28" s="289"/>
      <c r="AL28" s="289"/>
      <c r="AM28" s="290"/>
      <c r="AO28" s="111"/>
      <c r="AP28" s="111"/>
    </row>
    <row r="29" spans="1:42" ht="17.25" customHeight="1" hidden="1">
      <c r="A29" s="186"/>
      <c r="B29" s="114"/>
      <c r="C29" s="187"/>
      <c r="D29" s="118"/>
      <c r="E29" s="118"/>
      <c r="F29" s="118"/>
      <c r="G29" s="118"/>
      <c r="H29" s="188"/>
      <c r="I29" s="189"/>
      <c r="J29" s="190"/>
      <c r="K29" s="191"/>
      <c r="L29" s="192"/>
      <c r="M29" s="193"/>
      <c r="N29" s="194"/>
      <c r="O29" s="192"/>
      <c r="P29" s="195"/>
      <c r="Q29" s="194"/>
      <c r="R29" s="194"/>
      <c r="S29" s="195"/>
      <c r="T29" s="195"/>
      <c r="U29" s="196"/>
      <c r="V29" s="197">
        <f t="shared" si="11"/>
        <v>0</v>
      </c>
      <c r="W29" s="122"/>
      <c r="X29" s="122"/>
      <c r="Y29" s="119">
        <f t="shared" si="12"/>
        <v>0</v>
      </c>
      <c r="Z29" s="122"/>
      <c r="AA29" s="122"/>
      <c r="AB29" s="193"/>
      <c r="AC29" s="192"/>
      <c r="AD29" s="189"/>
      <c r="AE29" s="198">
        <f t="shared" si="13"/>
        <v>0</v>
      </c>
      <c r="AF29" s="192"/>
      <c r="AG29" s="192"/>
      <c r="AH29" s="119">
        <f t="shared" si="14"/>
        <v>0</v>
      </c>
      <c r="AI29" s="122"/>
      <c r="AJ29" s="122"/>
      <c r="AK29" s="192"/>
      <c r="AL29" s="192"/>
      <c r="AM29" s="189"/>
      <c r="AO29" s="97"/>
      <c r="AP29" s="97"/>
    </row>
    <row r="30" spans="1:42" ht="3.75" customHeight="1" thickBot="1">
      <c r="A30" s="166"/>
      <c r="B30" s="179"/>
      <c r="C30" s="166"/>
      <c r="D30" s="166"/>
      <c r="E30" s="166"/>
      <c r="F30" s="166"/>
      <c r="G30" s="166"/>
      <c r="H30" s="166"/>
      <c r="I30" s="166"/>
      <c r="J30" s="166"/>
      <c r="K30" s="181"/>
      <c r="L30" s="166"/>
      <c r="M30" s="166"/>
      <c r="N30" s="166"/>
      <c r="O30" s="166"/>
      <c r="P30" s="166"/>
      <c r="Q30" s="166"/>
      <c r="R30" s="166"/>
      <c r="S30" s="166"/>
      <c r="T30" s="166"/>
      <c r="U30" s="182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O30" s="297"/>
      <c r="AP30" s="298"/>
    </row>
    <row r="31" spans="1:42" ht="18" customHeight="1" thickBot="1">
      <c r="A31" s="169" t="s">
        <v>39</v>
      </c>
      <c r="B31" s="183" t="s">
        <v>568</v>
      </c>
      <c r="C31" s="171">
        <v>2</v>
      </c>
      <c r="D31" s="172"/>
      <c r="E31" s="172">
        <v>4</v>
      </c>
      <c r="F31" s="172"/>
      <c r="G31" s="172"/>
      <c r="H31" s="169"/>
      <c r="I31" s="173"/>
      <c r="J31" s="169"/>
      <c r="K31" s="175">
        <f>K32+K33+K34+K35</f>
        <v>690</v>
      </c>
      <c r="L31" s="175" t="e">
        <f>L32+L33+L34+#REF!+L35</f>
        <v>#REF!</v>
      </c>
      <c r="M31" s="175">
        <f aca="true" t="shared" si="15" ref="M31:AM31">M32+M33+M34+M35</f>
        <v>114</v>
      </c>
      <c r="N31" s="175">
        <f t="shared" si="15"/>
        <v>36</v>
      </c>
      <c r="O31" s="175">
        <f t="shared" si="15"/>
        <v>0</v>
      </c>
      <c r="P31" s="175">
        <f t="shared" si="15"/>
        <v>576</v>
      </c>
      <c r="Q31" s="175">
        <f t="shared" si="15"/>
        <v>174</v>
      </c>
      <c r="R31" s="175">
        <f t="shared" si="15"/>
        <v>402</v>
      </c>
      <c r="S31" s="175">
        <f t="shared" si="15"/>
        <v>0</v>
      </c>
      <c r="T31" s="175">
        <f t="shared" si="15"/>
        <v>0</v>
      </c>
      <c r="U31" s="175">
        <f t="shared" si="15"/>
        <v>114</v>
      </c>
      <c r="V31" s="175">
        <f t="shared" si="15"/>
        <v>320</v>
      </c>
      <c r="W31" s="175">
        <f t="shared" si="15"/>
        <v>50</v>
      </c>
      <c r="X31" s="175">
        <f t="shared" si="15"/>
        <v>0</v>
      </c>
      <c r="Y31" s="175">
        <f t="shared" si="15"/>
        <v>270</v>
      </c>
      <c r="Z31" s="175">
        <f t="shared" si="15"/>
        <v>78</v>
      </c>
      <c r="AA31" s="175">
        <f t="shared" si="15"/>
        <v>192</v>
      </c>
      <c r="AB31" s="175">
        <f t="shared" si="15"/>
        <v>0</v>
      </c>
      <c r="AC31" s="175">
        <f t="shared" si="15"/>
        <v>0</v>
      </c>
      <c r="AD31" s="175">
        <f t="shared" si="15"/>
        <v>50</v>
      </c>
      <c r="AE31" s="175">
        <f t="shared" si="15"/>
        <v>370</v>
      </c>
      <c r="AF31" s="175">
        <f t="shared" si="15"/>
        <v>64</v>
      </c>
      <c r="AG31" s="175">
        <f t="shared" si="15"/>
        <v>36</v>
      </c>
      <c r="AH31" s="175">
        <f t="shared" si="15"/>
        <v>306</v>
      </c>
      <c r="AI31" s="175">
        <f t="shared" si="15"/>
        <v>96</v>
      </c>
      <c r="AJ31" s="175">
        <f t="shared" si="15"/>
        <v>210</v>
      </c>
      <c r="AK31" s="175">
        <f t="shared" si="15"/>
        <v>0</v>
      </c>
      <c r="AL31" s="175">
        <f t="shared" si="15"/>
        <v>0</v>
      </c>
      <c r="AM31" s="175">
        <f t="shared" si="15"/>
        <v>64</v>
      </c>
      <c r="AO31" s="121"/>
      <c r="AP31" s="262">
        <f>AP32+AP33+AP34+AP35</f>
        <v>222</v>
      </c>
    </row>
    <row r="32" spans="1:42" ht="16.5" customHeight="1">
      <c r="A32" s="186" t="s">
        <v>42</v>
      </c>
      <c r="B32" s="294" t="s">
        <v>17</v>
      </c>
      <c r="C32" s="187">
        <v>2</v>
      </c>
      <c r="D32" s="118"/>
      <c r="E32" s="118">
        <v>1</v>
      </c>
      <c r="F32" s="118"/>
      <c r="G32" s="118"/>
      <c r="H32" s="188"/>
      <c r="I32" s="189"/>
      <c r="J32" s="190"/>
      <c r="K32" s="191">
        <f>V32+AE32</f>
        <v>156</v>
      </c>
      <c r="L32" s="192"/>
      <c r="M32" s="193">
        <f aca="true" t="shared" si="16" ref="M32:N35">W32+AF32</f>
        <v>0</v>
      </c>
      <c r="N32" s="194">
        <f t="shared" si="16"/>
        <v>18</v>
      </c>
      <c r="O32" s="192"/>
      <c r="P32" s="195">
        <f aca="true" t="shared" si="17" ref="P32:S35">Y32+AH32</f>
        <v>156</v>
      </c>
      <c r="Q32" s="194">
        <f t="shared" si="17"/>
        <v>4</v>
      </c>
      <c r="R32" s="194">
        <f t="shared" si="17"/>
        <v>152</v>
      </c>
      <c r="S32" s="195">
        <f t="shared" si="17"/>
        <v>0</v>
      </c>
      <c r="T32" s="195"/>
      <c r="U32" s="196">
        <f>AD32+AM32</f>
        <v>0</v>
      </c>
      <c r="V32" s="197">
        <f>W32+Y32</f>
        <v>68</v>
      </c>
      <c r="W32" s="122">
        <f>AD32</f>
        <v>0</v>
      </c>
      <c r="X32" s="122"/>
      <c r="Y32" s="240">
        <f>Z32+AA32+AB32</f>
        <v>68</v>
      </c>
      <c r="Z32" s="122">
        <v>2</v>
      </c>
      <c r="AA32" s="122">
        <v>66</v>
      </c>
      <c r="AB32" s="192"/>
      <c r="AC32" s="192"/>
      <c r="AD32" s="189"/>
      <c r="AE32" s="198">
        <f>AF32+AH32</f>
        <v>88</v>
      </c>
      <c r="AF32" s="192">
        <f>AM32</f>
        <v>0</v>
      </c>
      <c r="AG32" s="192">
        <v>18</v>
      </c>
      <c r="AH32" s="119">
        <f>AI32+AJ32+AK32</f>
        <v>88</v>
      </c>
      <c r="AI32" s="118">
        <v>2</v>
      </c>
      <c r="AJ32" s="118">
        <v>86</v>
      </c>
      <c r="AK32" s="192"/>
      <c r="AL32" s="192"/>
      <c r="AM32" s="189"/>
      <c r="AO32" s="121">
        <v>156</v>
      </c>
      <c r="AP32" s="262">
        <f>K32-AO32</f>
        <v>0</v>
      </c>
    </row>
    <row r="33" spans="1:42" ht="18" customHeight="1">
      <c r="A33" s="186" t="s">
        <v>45</v>
      </c>
      <c r="B33" s="294" t="s">
        <v>26</v>
      </c>
      <c r="C33" s="187"/>
      <c r="D33" s="118"/>
      <c r="E33" s="118">
        <v>2</v>
      </c>
      <c r="F33" s="118"/>
      <c r="G33" s="118"/>
      <c r="H33" s="188"/>
      <c r="I33" s="189"/>
      <c r="J33" s="190"/>
      <c r="K33" s="191">
        <f>V33+AE33</f>
        <v>108</v>
      </c>
      <c r="L33" s="192"/>
      <c r="M33" s="193">
        <f t="shared" si="16"/>
        <v>0</v>
      </c>
      <c r="N33" s="194">
        <f t="shared" si="16"/>
        <v>0</v>
      </c>
      <c r="O33" s="192"/>
      <c r="P33" s="195">
        <f t="shared" si="17"/>
        <v>108</v>
      </c>
      <c r="Q33" s="194">
        <f t="shared" si="17"/>
        <v>6</v>
      </c>
      <c r="R33" s="194">
        <f t="shared" si="17"/>
        <v>102</v>
      </c>
      <c r="S33" s="195">
        <f t="shared" si="17"/>
        <v>0</v>
      </c>
      <c r="T33" s="195"/>
      <c r="U33" s="196">
        <f>AD33+AM33</f>
        <v>0</v>
      </c>
      <c r="V33" s="197">
        <f>W33+Y33</f>
        <v>68</v>
      </c>
      <c r="W33" s="122">
        <f>AD33</f>
        <v>0</v>
      </c>
      <c r="X33" s="122"/>
      <c r="Y33" s="119">
        <f>Z33+AA33+AB33</f>
        <v>68</v>
      </c>
      <c r="Z33" s="122">
        <v>4</v>
      </c>
      <c r="AA33" s="122">
        <v>64</v>
      </c>
      <c r="AB33" s="192"/>
      <c r="AC33" s="192"/>
      <c r="AD33" s="189"/>
      <c r="AE33" s="198">
        <f>AF33+AH33</f>
        <v>40</v>
      </c>
      <c r="AF33" s="192">
        <f>AM33</f>
        <v>0</v>
      </c>
      <c r="AG33" s="192"/>
      <c r="AH33" s="119">
        <f>AI33+AJ33+AK33</f>
        <v>40</v>
      </c>
      <c r="AI33" s="122">
        <v>2</v>
      </c>
      <c r="AJ33" s="122">
        <v>38</v>
      </c>
      <c r="AK33" s="192"/>
      <c r="AL33" s="192"/>
      <c r="AM33" s="189"/>
      <c r="AO33" s="121">
        <v>78</v>
      </c>
      <c r="AP33" s="262">
        <f>K33-AO33</f>
        <v>30</v>
      </c>
    </row>
    <row r="34" spans="1:42" ht="17.25" customHeight="1">
      <c r="A34" s="186" t="s">
        <v>48</v>
      </c>
      <c r="B34" s="294" t="s">
        <v>49</v>
      </c>
      <c r="C34" s="187">
        <v>2</v>
      </c>
      <c r="D34" s="118"/>
      <c r="E34" s="199">
        <v>1</v>
      </c>
      <c r="F34" s="118"/>
      <c r="G34" s="192"/>
      <c r="H34" s="190"/>
      <c r="I34" s="189"/>
      <c r="J34" s="190"/>
      <c r="K34" s="191">
        <f>V34+AE34</f>
        <v>270</v>
      </c>
      <c r="L34" s="192"/>
      <c r="M34" s="193">
        <f t="shared" si="16"/>
        <v>114</v>
      </c>
      <c r="N34" s="194">
        <f t="shared" si="16"/>
        <v>18</v>
      </c>
      <c r="O34" s="192"/>
      <c r="P34" s="195">
        <f t="shared" si="17"/>
        <v>156</v>
      </c>
      <c r="Q34" s="194">
        <f t="shared" si="17"/>
        <v>78</v>
      </c>
      <c r="R34" s="194">
        <f t="shared" si="17"/>
        <v>78</v>
      </c>
      <c r="S34" s="195">
        <f t="shared" si="17"/>
        <v>0</v>
      </c>
      <c r="T34" s="195"/>
      <c r="U34" s="196">
        <f>AD34+AM34</f>
        <v>114</v>
      </c>
      <c r="V34" s="197">
        <f>W34+Y34</f>
        <v>114</v>
      </c>
      <c r="W34" s="122">
        <f>AD34</f>
        <v>50</v>
      </c>
      <c r="X34" s="192"/>
      <c r="Y34" s="119">
        <f>Z34+AA34+AB34</f>
        <v>64</v>
      </c>
      <c r="Z34" s="118">
        <v>34</v>
      </c>
      <c r="AA34" s="118">
        <v>30</v>
      </c>
      <c r="AB34" s="118"/>
      <c r="AC34" s="118"/>
      <c r="AD34" s="123">
        <v>50</v>
      </c>
      <c r="AE34" s="198">
        <f>AF34+AH34</f>
        <v>156</v>
      </c>
      <c r="AF34" s="192">
        <f>AM34</f>
        <v>64</v>
      </c>
      <c r="AG34" s="192">
        <v>18</v>
      </c>
      <c r="AH34" s="119">
        <f>AI34+AJ34+AK34</f>
        <v>92</v>
      </c>
      <c r="AI34" s="118">
        <v>44</v>
      </c>
      <c r="AJ34" s="118">
        <v>48</v>
      </c>
      <c r="AK34" s="118"/>
      <c r="AL34" s="118"/>
      <c r="AM34" s="123">
        <v>64</v>
      </c>
      <c r="AO34" s="121">
        <v>78</v>
      </c>
      <c r="AP34" s="262">
        <f>K34-AO34</f>
        <v>192</v>
      </c>
    </row>
    <row r="35" spans="1:42" ht="18" customHeight="1">
      <c r="A35" s="186" t="s">
        <v>51</v>
      </c>
      <c r="B35" s="294" t="s">
        <v>614</v>
      </c>
      <c r="C35" s="187"/>
      <c r="D35" s="118"/>
      <c r="E35" s="118">
        <v>2</v>
      </c>
      <c r="F35" s="118"/>
      <c r="G35" s="192"/>
      <c r="H35" s="190"/>
      <c r="I35" s="189"/>
      <c r="J35" s="190"/>
      <c r="K35" s="191">
        <f>V35+AE35</f>
        <v>156</v>
      </c>
      <c r="L35" s="192"/>
      <c r="M35" s="193">
        <f t="shared" si="16"/>
        <v>0</v>
      </c>
      <c r="N35" s="194">
        <f t="shared" si="16"/>
        <v>0</v>
      </c>
      <c r="O35" s="192"/>
      <c r="P35" s="195">
        <f t="shared" si="17"/>
        <v>156</v>
      </c>
      <c r="Q35" s="194">
        <f t="shared" si="17"/>
        <v>86</v>
      </c>
      <c r="R35" s="194">
        <f t="shared" si="17"/>
        <v>70</v>
      </c>
      <c r="S35" s="195">
        <f t="shared" si="17"/>
        <v>0</v>
      </c>
      <c r="T35" s="195"/>
      <c r="U35" s="196">
        <f>AD35+AM35</f>
        <v>0</v>
      </c>
      <c r="V35" s="197">
        <f>W35+Y35</f>
        <v>70</v>
      </c>
      <c r="W35" s="122">
        <f>AD35</f>
        <v>0</v>
      </c>
      <c r="X35" s="192"/>
      <c r="Y35" s="119">
        <f>Z35+AA35+AB35</f>
        <v>70</v>
      </c>
      <c r="Z35" s="118">
        <v>38</v>
      </c>
      <c r="AA35" s="118">
        <v>32</v>
      </c>
      <c r="AB35" s="118"/>
      <c r="AC35" s="118"/>
      <c r="AD35" s="123"/>
      <c r="AE35" s="198">
        <f>AF35+AH35</f>
        <v>86</v>
      </c>
      <c r="AF35" s="192"/>
      <c r="AG35" s="192"/>
      <c r="AH35" s="119">
        <f>AI35+AJ35+AK35</f>
        <v>86</v>
      </c>
      <c r="AI35" s="118">
        <v>48</v>
      </c>
      <c r="AJ35" s="118">
        <v>38</v>
      </c>
      <c r="AK35" s="118"/>
      <c r="AL35" s="118"/>
      <c r="AM35" s="123"/>
      <c r="AO35" s="121">
        <v>156</v>
      </c>
      <c r="AP35" s="262">
        <f>K35-AO35</f>
        <v>0</v>
      </c>
    </row>
    <row r="36" spans="1:43" ht="3" customHeight="1" thickBot="1">
      <c r="A36" s="166"/>
      <c r="B36" s="179"/>
      <c r="C36" s="166"/>
      <c r="D36" s="166"/>
      <c r="E36" s="166"/>
      <c r="F36" s="166"/>
      <c r="G36" s="166"/>
      <c r="H36" s="166"/>
      <c r="I36" s="166"/>
      <c r="J36" s="166"/>
      <c r="K36" s="181"/>
      <c r="L36" s="166"/>
      <c r="M36" s="166"/>
      <c r="N36" s="166"/>
      <c r="O36" s="166"/>
      <c r="P36" s="166"/>
      <c r="Q36" s="166"/>
      <c r="R36" s="166"/>
      <c r="S36" s="166"/>
      <c r="T36" s="166"/>
      <c r="U36" s="182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O36" s="300"/>
      <c r="AP36" s="301"/>
      <c r="AQ36" s="299"/>
    </row>
    <row r="37" spans="1:42" ht="26.25" customHeight="1" thickBot="1">
      <c r="A37" s="169" t="s">
        <v>569</v>
      </c>
      <c r="B37" s="183" t="s">
        <v>570</v>
      </c>
      <c r="C37" s="171"/>
      <c r="D37" s="172"/>
      <c r="E37" s="172"/>
      <c r="F37" s="172"/>
      <c r="G37" s="172"/>
      <c r="H37" s="169"/>
      <c r="I37" s="173"/>
      <c r="J37" s="169"/>
      <c r="K37" s="178"/>
      <c r="L37" s="172"/>
      <c r="M37" s="172"/>
      <c r="N37" s="172"/>
      <c r="O37" s="172"/>
      <c r="P37" s="172"/>
      <c r="Q37" s="172"/>
      <c r="R37" s="172"/>
      <c r="S37" s="172"/>
      <c r="T37" s="172"/>
      <c r="U37" s="173"/>
      <c r="V37" s="171"/>
      <c r="W37" s="172"/>
      <c r="X37" s="172"/>
      <c r="Y37" s="172"/>
      <c r="Z37" s="172"/>
      <c r="AA37" s="172"/>
      <c r="AB37" s="172"/>
      <c r="AC37" s="172"/>
      <c r="AD37" s="173"/>
      <c r="AE37" s="178"/>
      <c r="AF37" s="172"/>
      <c r="AG37" s="172"/>
      <c r="AH37" s="172"/>
      <c r="AI37" s="172"/>
      <c r="AJ37" s="172"/>
      <c r="AK37" s="172"/>
      <c r="AL37" s="172"/>
      <c r="AM37" s="173"/>
      <c r="AO37" s="121"/>
      <c r="AP37" s="262"/>
    </row>
    <row r="38" spans="41:42" ht="10.5">
      <c r="AO38" s="111"/>
      <c r="AP38" s="111"/>
    </row>
    <row r="39" spans="1:39" s="11" customFormat="1" ht="13.5" customHeight="1">
      <c r="A39" s="135"/>
      <c r="B39" s="295"/>
      <c r="C39" s="295"/>
      <c r="D39" s="364"/>
      <c r="E39" s="363" t="s">
        <v>413</v>
      </c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57">
        <v>2</v>
      </c>
      <c r="W39" s="358"/>
      <c r="X39" s="358"/>
      <c r="Y39" s="358"/>
      <c r="Z39" s="358"/>
      <c r="AA39" s="358"/>
      <c r="AB39" s="358"/>
      <c r="AC39" s="358"/>
      <c r="AD39" s="359"/>
      <c r="AE39" s="357">
        <v>2</v>
      </c>
      <c r="AF39" s="358"/>
      <c r="AG39" s="358"/>
      <c r="AH39" s="358"/>
      <c r="AI39" s="358"/>
      <c r="AJ39" s="358"/>
      <c r="AK39" s="358"/>
      <c r="AL39" s="358"/>
      <c r="AM39" s="359"/>
    </row>
    <row r="40" spans="1:39" s="11" customFormat="1" ht="13.5" customHeight="1">
      <c r="A40" s="136"/>
      <c r="B40" s="296"/>
      <c r="C40" s="296"/>
      <c r="D40" s="364"/>
      <c r="E40" s="363" t="s">
        <v>414</v>
      </c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57"/>
      <c r="W40" s="358"/>
      <c r="X40" s="358"/>
      <c r="Y40" s="358"/>
      <c r="Z40" s="358"/>
      <c r="AA40" s="358"/>
      <c r="AB40" s="358"/>
      <c r="AC40" s="358"/>
      <c r="AD40" s="359"/>
      <c r="AE40" s="357"/>
      <c r="AF40" s="358"/>
      <c r="AG40" s="358"/>
      <c r="AH40" s="358"/>
      <c r="AI40" s="358"/>
      <c r="AJ40" s="358"/>
      <c r="AK40" s="358"/>
      <c r="AL40" s="358"/>
      <c r="AM40" s="359"/>
    </row>
    <row r="41" spans="1:39" s="11" customFormat="1" ht="13.5" customHeight="1">
      <c r="A41" s="136"/>
      <c r="B41" s="296"/>
      <c r="C41" s="296"/>
      <c r="D41" s="364"/>
      <c r="E41" s="363" t="s">
        <v>415</v>
      </c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57">
        <v>3</v>
      </c>
      <c r="W41" s="358"/>
      <c r="X41" s="358"/>
      <c r="Y41" s="358"/>
      <c r="Z41" s="358"/>
      <c r="AA41" s="358"/>
      <c r="AB41" s="358"/>
      <c r="AC41" s="358"/>
      <c r="AD41" s="359"/>
      <c r="AE41" s="357">
        <v>7</v>
      </c>
      <c r="AF41" s="358"/>
      <c r="AG41" s="358"/>
      <c r="AH41" s="358"/>
      <c r="AI41" s="358"/>
      <c r="AJ41" s="358"/>
      <c r="AK41" s="358"/>
      <c r="AL41" s="358"/>
      <c r="AM41" s="359"/>
    </row>
    <row r="42" spans="1:39" s="11" customFormat="1" ht="13.5" customHeight="1">
      <c r="A42" s="137"/>
      <c r="B42" s="296"/>
      <c r="C42" s="296"/>
      <c r="D42" s="364"/>
      <c r="E42" s="363" t="s">
        <v>416</v>
      </c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57"/>
      <c r="W42" s="358"/>
      <c r="X42" s="358"/>
      <c r="Y42" s="358"/>
      <c r="Z42" s="358"/>
      <c r="AA42" s="358"/>
      <c r="AB42" s="358"/>
      <c r="AC42" s="358"/>
      <c r="AD42" s="359"/>
      <c r="AE42" s="357"/>
      <c r="AF42" s="358"/>
      <c r="AG42" s="358"/>
      <c r="AH42" s="358"/>
      <c r="AI42" s="358"/>
      <c r="AJ42" s="358"/>
      <c r="AK42" s="358"/>
      <c r="AL42" s="358"/>
      <c r="AM42" s="359"/>
    </row>
  </sheetData>
  <sheetProtection/>
  <mergeCells count="56">
    <mergeCell ref="A2:A7"/>
    <mergeCell ref="B2:B7"/>
    <mergeCell ref="C2:I3"/>
    <mergeCell ref="J2:U3"/>
    <mergeCell ref="V3:AM3"/>
    <mergeCell ref="C4:C7"/>
    <mergeCell ref="D4:D7"/>
    <mergeCell ref="E4:E7"/>
    <mergeCell ref="F4:F7"/>
    <mergeCell ref="G4:G7"/>
    <mergeCell ref="H4:H7"/>
    <mergeCell ref="I4:I7"/>
    <mergeCell ref="AE5:AM5"/>
    <mergeCell ref="V4:AD4"/>
    <mergeCell ref="AE4:AM4"/>
    <mergeCell ref="K4:K7"/>
    <mergeCell ref="M4:M7"/>
    <mergeCell ref="N4:N7"/>
    <mergeCell ref="P4:T4"/>
    <mergeCell ref="U4:U7"/>
    <mergeCell ref="Q6:Q7"/>
    <mergeCell ref="R6:R7"/>
    <mergeCell ref="Y6:Y7"/>
    <mergeCell ref="Z6:AC6"/>
    <mergeCell ref="AD6:AD7"/>
    <mergeCell ref="P5:P7"/>
    <mergeCell ref="Q5:T5"/>
    <mergeCell ref="V5:AD5"/>
    <mergeCell ref="S6:S7"/>
    <mergeCell ref="T6:T7"/>
    <mergeCell ref="B10:U10"/>
    <mergeCell ref="AO6:AO7"/>
    <mergeCell ref="AP6:AP7"/>
    <mergeCell ref="AE6:AE7"/>
    <mergeCell ref="AF6:AF7"/>
    <mergeCell ref="AG6:AG7"/>
    <mergeCell ref="AH6:AH7"/>
    <mergeCell ref="AI6:AL6"/>
    <mergeCell ref="AM6:AM7"/>
    <mergeCell ref="V6:V7"/>
    <mergeCell ref="E41:U41"/>
    <mergeCell ref="AE41:AM41"/>
    <mergeCell ref="E40:U40"/>
    <mergeCell ref="D39:D42"/>
    <mergeCell ref="E39:U39"/>
    <mergeCell ref="E42:U42"/>
    <mergeCell ref="AE42:AM42"/>
    <mergeCell ref="AO2:AP5"/>
    <mergeCell ref="V39:AD39"/>
    <mergeCell ref="V40:AD40"/>
    <mergeCell ref="V42:AD42"/>
    <mergeCell ref="V41:AD41"/>
    <mergeCell ref="AE39:AM39"/>
    <mergeCell ref="AE40:AM40"/>
    <mergeCell ref="W6:W7"/>
    <mergeCell ref="X6:X7"/>
  </mergeCells>
  <printOptions/>
  <pageMargins left="0.5118110236220472" right="0.31496062992125984" top="0.9448818897637796" bottom="0.15748031496062992" header="0.31496062992125984" footer="0.3149606299212598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T181"/>
  <sheetViews>
    <sheetView tabSelected="1" zoomScale="80" zoomScaleNormal="80" zoomScalePageLayoutView="0" workbookViewId="0" topLeftCell="A62">
      <selection activeCell="CN95" sqref="CN95"/>
    </sheetView>
  </sheetViews>
  <sheetFormatPr defaultColWidth="14.66015625" defaultRowHeight="14.25" customHeight="1"/>
  <cols>
    <col min="1" max="1" width="5" style="11" customWidth="1"/>
    <col min="2" max="2" width="11.66015625" style="11" customWidth="1"/>
    <col min="3" max="3" width="42.83203125" style="11" customWidth="1"/>
    <col min="4" max="5" width="5.33203125" style="11" customWidth="1"/>
    <col min="6" max="6" width="7.5" style="11" customWidth="1"/>
    <col min="7" max="7" width="5.33203125" style="230" customWidth="1"/>
    <col min="8" max="8" width="5.16015625" style="230" customWidth="1"/>
    <col min="9" max="9" width="5.33203125" style="11" customWidth="1"/>
    <col min="10" max="11" width="5.5" style="11" customWidth="1"/>
    <col min="12" max="12" width="4.66015625" style="11" customWidth="1"/>
    <col min="13" max="13" width="5.5" style="11" customWidth="1"/>
    <col min="14" max="14" width="6" style="11" customWidth="1"/>
    <col min="15" max="15" width="6.16015625" style="11" customWidth="1"/>
    <col min="16" max="16" width="5.16015625" style="11" customWidth="1"/>
    <col min="17" max="17" width="4" style="11" customWidth="1"/>
    <col min="18" max="18" width="3.83203125" style="11" customWidth="1"/>
    <col min="19" max="19" width="4.33203125" style="11" customWidth="1"/>
    <col min="20" max="20" width="6.16015625" style="11" customWidth="1"/>
    <col min="21" max="21" width="4.66015625" style="11" customWidth="1"/>
    <col min="22" max="23" width="5.16015625" style="11" customWidth="1"/>
    <col min="24" max="24" width="4.66015625" style="11" customWidth="1"/>
    <col min="25" max="25" width="4.33203125" style="11" customWidth="1"/>
    <col min="26" max="27" width="4" style="11" customWidth="1"/>
    <col min="28" max="28" width="4.5" style="11" customWidth="1"/>
    <col min="29" max="29" width="4" style="11" customWidth="1"/>
    <col min="30" max="30" width="6.16015625" style="11" customWidth="1"/>
    <col min="31" max="31" width="4.66015625" style="11" customWidth="1"/>
    <col min="32" max="32" width="4" style="11" customWidth="1"/>
    <col min="33" max="33" width="5.5" style="11" customWidth="1"/>
    <col min="34" max="35" width="4.66015625" style="11" customWidth="1"/>
    <col min="36" max="36" width="4.16015625" style="11" customWidth="1"/>
    <col min="37" max="37" width="4" style="11" customWidth="1"/>
    <col min="38" max="38" width="4.16015625" style="11" customWidth="1"/>
    <col min="39" max="39" width="3.66015625" style="11" customWidth="1"/>
    <col min="40" max="40" width="5.5" style="11" customWidth="1"/>
    <col min="41" max="42" width="4.66015625" style="11" customWidth="1"/>
    <col min="43" max="43" width="5.66015625" style="11" customWidth="1"/>
    <col min="44" max="44" width="4.66015625" style="11" customWidth="1"/>
    <col min="45" max="47" width="4" style="11" customWidth="1"/>
    <col min="48" max="48" width="3.83203125" style="11" customWidth="1"/>
    <col min="49" max="49" width="4" style="11" customWidth="1"/>
    <col min="50" max="50" width="5.5" style="11" customWidth="1"/>
    <col min="51" max="51" width="4.66015625" style="11" customWidth="1"/>
    <col min="52" max="52" width="3.66015625" style="11" customWidth="1"/>
    <col min="53" max="53" width="5.83203125" style="11" customWidth="1"/>
    <col min="54" max="55" width="4.66015625" style="11" customWidth="1"/>
    <col min="56" max="59" width="4" style="11" customWidth="1"/>
    <col min="60" max="60" width="5.5" style="11" customWidth="1"/>
    <col min="61" max="61" width="4.66015625" style="11" customWidth="1"/>
    <col min="62" max="62" width="3.83203125" style="11" customWidth="1"/>
    <col min="63" max="63" width="5.5" style="11" customWidth="1"/>
    <col min="64" max="65" width="4.66015625" style="11" customWidth="1"/>
    <col min="66" max="68" width="4" style="11" customWidth="1"/>
    <col min="69" max="69" width="3.66015625" style="11" customWidth="1"/>
    <col min="70" max="70" width="5.33203125" style="11" customWidth="1"/>
    <col min="71" max="71" width="4.66015625" style="11" customWidth="1"/>
    <col min="72" max="72" width="4" style="11" customWidth="1"/>
    <col min="73" max="73" width="5.66015625" style="11" customWidth="1"/>
    <col min="74" max="74" width="4.66015625" style="11" customWidth="1"/>
    <col min="75" max="76" width="4" style="11" customWidth="1"/>
    <col min="77" max="77" width="4.16015625" style="11" customWidth="1"/>
    <col min="78" max="79" width="4" style="11" customWidth="1"/>
    <col min="80" max="80" width="1.3359375" style="230" customWidth="1"/>
    <col min="81" max="81" width="8.16015625" style="11" customWidth="1"/>
    <col min="82" max="82" width="7.66015625" style="11" customWidth="1"/>
    <col min="83" max="16384" width="14.66015625" style="11" customWidth="1"/>
  </cols>
  <sheetData>
    <row r="1" spans="1:80" s="209" customFormat="1" ht="21" customHeight="1">
      <c r="A1" s="202" t="s">
        <v>572</v>
      </c>
      <c r="G1" s="224"/>
      <c r="H1" s="224"/>
      <c r="CB1" s="224"/>
    </row>
    <row r="2" spans="1:82" ht="12.75" customHeight="1">
      <c r="A2" s="348"/>
      <c r="B2" s="327" t="s">
        <v>215</v>
      </c>
      <c r="C2" s="397" t="s">
        <v>237</v>
      </c>
      <c r="D2" s="356" t="s">
        <v>238</v>
      </c>
      <c r="E2" s="356"/>
      <c r="F2" s="356"/>
      <c r="G2" s="356"/>
      <c r="H2" s="356"/>
      <c r="I2" s="356"/>
      <c r="J2" s="356" t="s">
        <v>239</v>
      </c>
      <c r="K2" s="356"/>
      <c r="L2" s="356"/>
      <c r="M2" s="356"/>
      <c r="N2" s="356"/>
      <c r="O2" s="356"/>
      <c r="P2" s="356"/>
      <c r="Q2" s="356"/>
      <c r="R2" s="356"/>
      <c r="S2" s="356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95" t="s">
        <v>240</v>
      </c>
      <c r="CC2" s="356" t="s">
        <v>241</v>
      </c>
      <c r="CD2" s="356"/>
    </row>
    <row r="3" spans="1:82" ht="12.75" customHeight="1">
      <c r="A3" s="348"/>
      <c r="B3" s="327"/>
      <c r="C3" s="397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27" t="s">
        <v>243</v>
      </c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 t="s">
        <v>244</v>
      </c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 t="s">
        <v>551</v>
      </c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95"/>
      <c r="CC3" s="356"/>
      <c r="CD3" s="356"/>
    </row>
    <row r="4" spans="1:82" ht="12.75" customHeight="1">
      <c r="A4" s="348"/>
      <c r="B4" s="327"/>
      <c r="C4" s="397"/>
      <c r="D4" s="394" t="s">
        <v>245</v>
      </c>
      <c r="E4" s="394" t="s">
        <v>246</v>
      </c>
      <c r="F4" s="396" t="s">
        <v>247</v>
      </c>
      <c r="G4" s="396" t="s">
        <v>603</v>
      </c>
      <c r="H4" s="396" t="s">
        <v>602</v>
      </c>
      <c r="I4" s="394" t="s">
        <v>557</v>
      </c>
      <c r="J4" s="394" t="s">
        <v>250</v>
      </c>
      <c r="K4" s="394" t="s">
        <v>251</v>
      </c>
      <c r="L4" s="394" t="s">
        <v>252</v>
      </c>
      <c r="M4" s="356" t="s">
        <v>253</v>
      </c>
      <c r="N4" s="356"/>
      <c r="O4" s="356"/>
      <c r="P4" s="356"/>
      <c r="Q4" s="356"/>
      <c r="R4" s="356"/>
      <c r="S4" s="394" t="s">
        <v>254</v>
      </c>
      <c r="T4" s="327" t="s">
        <v>257</v>
      </c>
      <c r="U4" s="327"/>
      <c r="V4" s="327"/>
      <c r="W4" s="327"/>
      <c r="X4" s="327"/>
      <c r="Y4" s="327"/>
      <c r="Z4" s="327"/>
      <c r="AA4" s="327"/>
      <c r="AB4" s="327"/>
      <c r="AC4" s="327"/>
      <c r="AD4" s="327" t="s">
        <v>258</v>
      </c>
      <c r="AE4" s="327"/>
      <c r="AF4" s="327"/>
      <c r="AG4" s="327"/>
      <c r="AH4" s="327"/>
      <c r="AI4" s="327"/>
      <c r="AJ4" s="327"/>
      <c r="AK4" s="327"/>
      <c r="AL4" s="327"/>
      <c r="AM4" s="327"/>
      <c r="AN4" s="327" t="s">
        <v>259</v>
      </c>
      <c r="AO4" s="327"/>
      <c r="AP4" s="327"/>
      <c r="AQ4" s="327"/>
      <c r="AR4" s="327"/>
      <c r="AS4" s="327"/>
      <c r="AT4" s="327"/>
      <c r="AU4" s="327"/>
      <c r="AV4" s="327"/>
      <c r="AW4" s="327"/>
      <c r="AX4" s="327" t="s">
        <v>260</v>
      </c>
      <c r="AY4" s="327"/>
      <c r="AZ4" s="327"/>
      <c r="BA4" s="327"/>
      <c r="BB4" s="327"/>
      <c r="BC4" s="327"/>
      <c r="BD4" s="327"/>
      <c r="BE4" s="327"/>
      <c r="BF4" s="327"/>
      <c r="BG4" s="327"/>
      <c r="BH4" s="327" t="s">
        <v>552</v>
      </c>
      <c r="BI4" s="327"/>
      <c r="BJ4" s="327"/>
      <c r="BK4" s="327"/>
      <c r="BL4" s="327"/>
      <c r="BM4" s="327"/>
      <c r="BN4" s="327"/>
      <c r="BO4" s="327"/>
      <c r="BP4" s="327"/>
      <c r="BQ4" s="327"/>
      <c r="BR4" s="327" t="s">
        <v>553</v>
      </c>
      <c r="BS4" s="327"/>
      <c r="BT4" s="327"/>
      <c r="BU4" s="327"/>
      <c r="BV4" s="327"/>
      <c r="BW4" s="327"/>
      <c r="BX4" s="327"/>
      <c r="BY4" s="327"/>
      <c r="BZ4" s="327"/>
      <c r="CA4" s="327"/>
      <c r="CB4" s="395"/>
      <c r="CC4" s="356"/>
      <c r="CD4" s="356"/>
    </row>
    <row r="5" spans="1:82" ht="12.75" customHeight="1">
      <c r="A5" s="348"/>
      <c r="B5" s="327"/>
      <c r="C5" s="397"/>
      <c r="D5" s="394"/>
      <c r="E5" s="394"/>
      <c r="F5" s="396"/>
      <c r="G5" s="396"/>
      <c r="H5" s="396"/>
      <c r="I5" s="394"/>
      <c r="J5" s="394"/>
      <c r="K5" s="394"/>
      <c r="L5" s="394"/>
      <c r="M5" s="327" t="s">
        <v>261</v>
      </c>
      <c r="N5" s="327" t="s">
        <v>262</v>
      </c>
      <c r="O5" s="327"/>
      <c r="P5" s="327"/>
      <c r="Q5" s="327"/>
      <c r="R5" s="327"/>
      <c r="S5" s="394"/>
      <c r="T5" s="327" t="s">
        <v>263</v>
      </c>
      <c r="U5" s="327"/>
      <c r="V5" s="327"/>
      <c r="W5" s="327"/>
      <c r="X5" s="327"/>
      <c r="Y5" s="327"/>
      <c r="Z5" s="327"/>
      <c r="AA5" s="327"/>
      <c r="AB5" s="327"/>
      <c r="AC5" s="327"/>
      <c r="AD5" s="327" t="s">
        <v>264</v>
      </c>
      <c r="AE5" s="327"/>
      <c r="AF5" s="327"/>
      <c r="AG5" s="327"/>
      <c r="AH5" s="327"/>
      <c r="AI5" s="327"/>
      <c r="AJ5" s="327"/>
      <c r="AK5" s="327"/>
      <c r="AL5" s="327"/>
      <c r="AM5" s="327"/>
      <c r="AN5" s="327" t="s">
        <v>560</v>
      </c>
      <c r="AO5" s="327"/>
      <c r="AP5" s="327"/>
      <c r="AQ5" s="327"/>
      <c r="AR5" s="327"/>
      <c r="AS5" s="327"/>
      <c r="AT5" s="327"/>
      <c r="AU5" s="327"/>
      <c r="AV5" s="327"/>
      <c r="AW5" s="327"/>
      <c r="AX5" s="327" t="s">
        <v>559</v>
      </c>
      <c r="AY5" s="327"/>
      <c r="AZ5" s="327"/>
      <c r="BA5" s="327"/>
      <c r="BB5" s="327"/>
      <c r="BC5" s="327"/>
      <c r="BD5" s="327"/>
      <c r="BE5" s="327"/>
      <c r="BF5" s="327"/>
      <c r="BG5" s="327"/>
      <c r="BH5" s="327" t="s">
        <v>607</v>
      </c>
      <c r="BI5" s="327"/>
      <c r="BJ5" s="327"/>
      <c r="BK5" s="327"/>
      <c r="BL5" s="327"/>
      <c r="BM5" s="327"/>
      <c r="BN5" s="327"/>
      <c r="BO5" s="327"/>
      <c r="BP5" s="327"/>
      <c r="BQ5" s="327"/>
      <c r="BR5" s="327" t="s">
        <v>560</v>
      </c>
      <c r="BS5" s="327"/>
      <c r="BT5" s="327"/>
      <c r="BU5" s="327"/>
      <c r="BV5" s="327"/>
      <c r="BW5" s="327"/>
      <c r="BX5" s="327"/>
      <c r="BY5" s="327"/>
      <c r="BZ5" s="327"/>
      <c r="CA5" s="327"/>
      <c r="CB5" s="395"/>
      <c r="CC5" s="356"/>
      <c r="CD5" s="356"/>
    </row>
    <row r="6" spans="1:82" ht="16.5" customHeight="1">
      <c r="A6" s="348"/>
      <c r="B6" s="327"/>
      <c r="C6" s="397"/>
      <c r="D6" s="394"/>
      <c r="E6" s="394"/>
      <c r="F6" s="396"/>
      <c r="G6" s="396"/>
      <c r="H6" s="396"/>
      <c r="I6" s="394"/>
      <c r="J6" s="394"/>
      <c r="K6" s="394"/>
      <c r="L6" s="394"/>
      <c r="M6" s="327"/>
      <c r="N6" s="394" t="s">
        <v>265</v>
      </c>
      <c r="O6" s="394" t="s">
        <v>266</v>
      </c>
      <c r="P6" s="394" t="s">
        <v>267</v>
      </c>
      <c r="Q6" s="394" t="s">
        <v>268</v>
      </c>
      <c r="R6" s="394" t="s">
        <v>269</v>
      </c>
      <c r="S6" s="394"/>
      <c r="T6" s="393" t="s">
        <v>270</v>
      </c>
      <c r="U6" s="393" t="s">
        <v>271</v>
      </c>
      <c r="V6" s="393" t="s">
        <v>272</v>
      </c>
      <c r="W6" s="393" t="s">
        <v>253</v>
      </c>
      <c r="X6" s="327" t="s">
        <v>262</v>
      </c>
      <c r="Y6" s="327"/>
      <c r="Z6" s="327"/>
      <c r="AA6" s="327"/>
      <c r="AB6" s="327"/>
      <c r="AC6" s="394" t="s">
        <v>273</v>
      </c>
      <c r="AD6" s="393" t="s">
        <v>270</v>
      </c>
      <c r="AE6" s="393" t="s">
        <v>271</v>
      </c>
      <c r="AF6" s="393" t="s">
        <v>272</v>
      </c>
      <c r="AG6" s="393" t="s">
        <v>253</v>
      </c>
      <c r="AH6" s="327" t="s">
        <v>262</v>
      </c>
      <c r="AI6" s="327"/>
      <c r="AJ6" s="327"/>
      <c r="AK6" s="327"/>
      <c r="AL6" s="327"/>
      <c r="AM6" s="394" t="s">
        <v>273</v>
      </c>
      <c r="AN6" s="393" t="s">
        <v>270</v>
      </c>
      <c r="AO6" s="393" t="s">
        <v>271</v>
      </c>
      <c r="AP6" s="393" t="s">
        <v>272</v>
      </c>
      <c r="AQ6" s="393" t="s">
        <v>253</v>
      </c>
      <c r="AR6" s="327" t="s">
        <v>262</v>
      </c>
      <c r="AS6" s="327"/>
      <c r="AT6" s="327"/>
      <c r="AU6" s="327"/>
      <c r="AV6" s="327"/>
      <c r="AW6" s="394" t="s">
        <v>273</v>
      </c>
      <c r="AX6" s="393" t="s">
        <v>270</v>
      </c>
      <c r="AY6" s="393" t="s">
        <v>271</v>
      </c>
      <c r="AZ6" s="393" t="s">
        <v>272</v>
      </c>
      <c r="BA6" s="393" t="s">
        <v>253</v>
      </c>
      <c r="BB6" s="327" t="s">
        <v>262</v>
      </c>
      <c r="BC6" s="327"/>
      <c r="BD6" s="327"/>
      <c r="BE6" s="327"/>
      <c r="BF6" s="327"/>
      <c r="BG6" s="394" t="s">
        <v>273</v>
      </c>
      <c r="BH6" s="393" t="s">
        <v>270</v>
      </c>
      <c r="BI6" s="393" t="s">
        <v>271</v>
      </c>
      <c r="BJ6" s="393" t="s">
        <v>272</v>
      </c>
      <c r="BK6" s="393" t="s">
        <v>253</v>
      </c>
      <c r="BL6" s="327" t="s">
        <v>262</v>
      </c>
      <c r="BM6" s="327"/>
      <c r="BN6" s="327"/>
      <c r="BO6" s="327"/>
      <c r="BP6" s="327"/>
      <c r="BQ6" s="394" t="s">
        <v>273</v>
      </c>
      <c r="BR6" s="393" t="s">
        <v>270</v>
      </c>
      <c r="BS6" s="393" t="s">
        <v>271</v>
      </c>
      <c r="BT6" s="393" t="s">
        <v>272</v>
      </c>
      <c r="BU6" s="393" t="s">
        <v>253</v>
      </c>
      <c r="BV6" s="327" t="s">
        <v>262</v>
      </c>
      <c r="BW6" s="327"/>
      <c r="BX6" s="327"/>
      <c r="BY6" s="327"/>
      <c r="BZ6" s="327"/>
      <c r="CA6" s="394" t="s">
        <v>273</v>
      </c>
      <c r="CB6" s="395"/>
      <c r="CC6" s="356" t="s">
        <v>274</v>
      </c>
      <c r="CD6" s="356" t="s">
        <v>275</v>
      </c>
    </row>
    <row r="7" spans="1:82" ht="67.5" customHeight="1">
      <c r="A7" s="348"/>
      <c r="B7" s="327"/>
      <c r="C7" s="397"/>
      <c r="D7" s="394"/>
      <c r="E7" s="394"/>
      <c r="F7" s="396"/>
      <c r="G7" s="396"/>
      <c r="H7" s="396"/>
      <c r="I7" s="394"/>
      <c r="J7" s="394"/>
      <c r="K7" s="394"/>
      <c r="L7" s="394"/>
      <c r="M7" s="327"/>
      <c r="N7" s="394"/>
      <c r="O7" s="394"/>
      <c r="P7" s="394"/>
      <c r="Q7" s="394"/>
      <c r="R7" s="394"/>
      <c r="S7" s="394"/>
      <c r="T7" s="393"/>
      <c r="U7" s="393"/>
      <c r="V7" s="393"/>
      <c r="W7" s="393"/>
      <c r="X7" s="92" t="s">
        <v>265</v>
      </c>
      <c r="Y7" s="92" t="s">
        <v>276</v>
      </c>
      <c r="Z7" s="92" t="s">
        <v>267</v>
      </c>
      <c r="AA7" s="92" t="s">
        <v>277</v>
      </c>
      <c r="AB7" s="92" t="s">
        <v>269</v>
      </c>
      <c r="AC7" s="394"/>
      <c r="AD7" s="393"/>
      <c r="AE7" s="393"/>
      <c r="AF7" s="393"/>
      <c r="AG7" s="393"/>
      <c r="AH7" s="92" t="s">
        <v>265</v>
      </c>
      <c r="AI7" s="92" t="s">
        <v>276</v>
      </c>
      <c r="AJ7" s="92" t="s">
        <v>267</v>
      </c>
      <c r="AK7" s="92" t="s">
        <v>277</v>
      </c>
      <c r="AL7" s="92" t="s">
        <v>269</v>
      </c>
      <c r="AM7" s="394"/>
      <c r="AN7" s="393"/>
      <c r="AO7" s="393"/>
      <c r="AP7" s="393"/>
      <c r="AQ7" s="393"/>
      <c r="AR7" s="92" t="s">
        <v>265</v>
      </c>
      <c r="AS7" s="92" t="s">
        <v>276</v>
      </c>
      <c r="AT7" s="92" t="s">
        <v>267</v>
      </c>
      <c r="AU7" s="92" t="s">
        <v>277</v>
      </c>
      <c r="AV7" s="92" t="s">
        <v>269</v>
      </c>
      <c r="AW7" s="394"/>
      <c r="AX7" s="393"/>
      <c r="AY7" s="393"/>
      <c r="AZ7" s="393"/>
      <c r="BA7" s="393"/>
      <c r="BB7" s="92" t="s">
        <v>265</v>
      </c>
      <c r="BC7" s="92" t="s">
        <v>276</v>
      </c>
      <c r="BD7" s="92" t="s">
        <v>267</v>
      </c>
      <c r="BE7" s="92" t="s">
        <v>277</v>
      </c>
      <c r="BF7" s="92" t="s">
        <v>269</v>
      </c>
      <c r="BG7" s="394"/>
      <c r="BH7" s="393"/>
      <c r="BI7" s="393"/>
      <c r="BJ7" s="393"/>
      <c r="BK7" s="393"/>
      <c r="BL7" s="92" t="s">
        <v>265</v>
      </c>
      <c r="BM7" s="92" t="s">
        <v>276</v>
      </c>
      <c r="BN7" s="92" t="s">
        <v>267</v>
      </c>
      <c r="BO7" s="92" t="s">
        <v>277</v>
      </c>
      <c r="BP7" s="92" t="s">
        <v>269</v>
      </c>
      <c r="BQ7" s="394"/>
      <c r="BR7" s="393"/>
      <c r="BS7" s="393"/>
      <c r="BT7" s="393"/>
      <c r="BU7" s="393"/>
      <c r="BV7" s="92" t="s">
        <v>265</v>
      </c>
      <c r="BW7" s="92" t="s">
        <v>276</v>
      </c>
      <c r="BX7" s="92" t="s">
        <v>267</v>
      </c>
      <c r="BY7" s="92" t="s">
        <v>277</v>
      </c>
      <c r="BZ7" s="92" t="s">
        <v>269</v>
      </c>
      <c r="CA7" s="394"/>
      <c r="CB7" s="395"/>
      <c r="CC7" s="356"/>
      <c r="CD7" s="356"/>
    </row>
    <row r="8" spans="1:82" ht="14.25" customHeight="1">
      <c r="A8" s="89"/>
      <c r="B8" s="90" t="s">
        <v>9</v>
      </c>
      <c r="C8" s="90" t="s">
        <v>12</v>
      </c>
      <c r="D8" s="90" t="s">
        <v>16</v>
      </c>
      <c r="E8" s="90" t="s">
        <v>24</v>
      </c>
      <c r="F8" s="232" t="s">
        <v>27</v>
      </c>
      <c r="G8" s="232" t="s">
        <v>30</v>
      </c>
      <c r="H8" s="232" t="s">
        <v>33</v>
      </c>
      <c r="I8" s="90" t="s">
        <v>36</v>
      </c>
      <c r="J8" s="90" t="s">
        <v>41</v>
      </c>
      <c r="K8" s="90" t="s">
        <v>47</v>
      </c>
      <c r="L8" s="90" t="s">
        <v>55</v>
      </c>
      <c r="M8" s="90" t="s">
        <v>61</v>
      </c>
      <c r="N8" s="90" t="s">
        <v>66</v>
      </c>
      <c r="O8" s="90" t="s">
        <v>68</v>
      </c>
      <c r="P8" s="90" t="s">
        <v>70</v>
      </c>
      <c r="Q8" s="90" t="s">
        <v>73</v>
      </c>
      <c r="R8" s="90" t="s">
        <v>83</v>
      </c>
      <c r="S8" s="90" t="s">
        <v>91</v>
      </c>
      <c r="T8" s="90" t="s">
        <v>184</v>
      </c>
      <c r="U8" s="90" t="s">
        <v>187</v>
      </c>
      <c r="V8" s="90" t="s">
        <v>190</v>
      </c>
      <c r="W8" s="90" t="s">
        <v>193</v>
      </c>
      <c r="X8" s="90" t="s">
        <v>196</v>
      </c>
      <c r="Y8" s="90" t="s">
        <v>199</v>
      </c>
      <c r="Z8" s="90" t="s">
        <v>202</v>
      </c>
      <c r="AA8" s="90" t="s">
        <v>205</v>
      </c>
      <c r="AB8" s="90" t="s">
        <v>213</v>
      </c>
      <c r="AC8" s="90" t="s">
        <v>278</v>
      </c>
      <c r="AD8" s="90" t="s">
        <v>279</v>
      </c>
      <c r="AE8" s="90" t="s">
        <v>280</v>
      </c>
      <c r="AF8" s="90" t="s">
        <v>281</v>
      </c>
      <c r="AG8" s="90" t="s">
        <v>282</v>
      </c>
      <c r="AH8" s="90" t="s">
        <v>283</v>
      </c>
      <c r="AI8" s="90" t="s">
        <v>284</v>
      </c>
      <c r="AJ8" s="90" t="s">
        <v>285</v>
      </c>
      <c r="AK8" s="90" t="s">
        <v>286</v>
      </c>
      <c r="AL8" s="90" t="s">
        <v>287</v>
      </c>
      <c r="AM8" s="90" t="s">
        <v>288</v>
      </c>
      <c r="AN8" s="90" t="s">
        <v>289</v>
      </c>
      <c r="AO8" s="90" t="s">
        <v>290</v>
      </c>
      <c r="AP8" s="90" t="s">
        <v>291</v>
      </c>
      <c r="AQ8" s="90" t="s">
        <v>292</v>
      </c>
      <c r="AR8" s="90" t="s">
        <v>293</v>
      </c>
      <c r="AS8" s="90" t="s">
        <v>294</v>
      </c>
      <c r="AT8" s="90" t="s">
        <v>295</v>
      </c>
      <c r="AU8" s="90" t="s">
        <v>296</v>
      </c>
      <c r="AV8" s="90" t="s">
        <v>297</v>
      </c>
      <c r="AW8" s="90" t="s">
        <v>298</v>
      </c>
      <c r="AX8" s="90" t="s">
        <v>299</v>
      </c>
      <c r="AY8" s="90" t="s">
        <v>300</v>
      </c>
      <c r="AZ8" s="90" t="s">
        <v>301</v>
      </c>
      <c r="BA8" s="90" t="s">
        <v>302</v>
      </c>
      <c r="BB8" s="90" t="s">
        <v>303</v>
      </c>
      <c r="BC8" s="90" t="s">
        <v>304</v>
      </c>
      <c r="BD8" s="90" t="s">
        <v>305</v>
      </c>
      <c r="BE8" s="90" t="s">
        <v>306</v>
      </c>
      <c r="BF8" s="90" t="s">
        <v>307</v>
      </c>
      <c r="BG8" s="90" t="s">
        <v>308</v>
      </c>
      <c r="BH8" s="90" t="s">
        <v>309</v>
      </c>
      <c r="BI8" s="90" t="s">
        <v>310</v>
      </c>
      <c r="BJ8" s="90" t="s">
        <v>311</v>
      </c>
      <c r="BK8" s="90" t="s">
        <v>312</v>
      </c>
      <c r="BL8" s="90" t="s">
        <v>313</v>
      </c>
      <c r="BM8" s="90" t="s">
        <v>314</v>
      </c>
      <c r="BN8" s="90" t="s">
        <v>315</v>
      </c>
      <c r="BO8" s="90" t="s">
        <v>316</v>
      </c>
      <c r="BP8" s="90" t="s">
        <v>317</v>
      </c>
      <c r="BQ8" s="90" t="s">
        <v>318</v>
      </c>
      <c r="BR8" s="90" t="s">
        <v>319</v>
      </c>
      <c r="BS8" s="90" t="s">
        <v>320</v>
      </c>
      <c r="BT8" s="90" t="s">
        <v>321</v>
      </c>
      <c r="BU8" s="90" t="s">
        <v>322</v>
      </c>
      <c r="BV8" s="90" t="s">
        <v>323</v>
      </c>
      <c r="BW8" s="90" t="s">
        <v>324</v>
      </c>
      <c r="BX8" s="90" t="s">
        <v>325</v>
      </c>
      <c r="BY8" s="90" t="s">
        <v>326</v>
      </c>
      <c r="BZ8" s="90" t="s">
        <v>327</v>
      </c>
      <c r="CA8" s="90" t="s">
        <v>328</v>
      </c>
      <c r="CB8" s="225">
        <v>311</v>
      </c>
      <c r="CC8" s="90" t="s">
        <v>329</v>
      </c>
      <c r="CD8" s="90" t="s">
        <v>330</v>
      </c>
    </row>
    <row r="9" spans="1:82" ht="15.75" customHeight="1">
      <c r="A9" s="90">
        <v>1</v>
      </c>
      <c r="B9" s="94"/>
      <c r="C9" s="95"/>
      <c r="D9" s="94"/>
      <c r="E9" s="94"/>
      <c r="F9" s="94"/>
      <c r="G9" s="226"/>
      <c r="H9" s="226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260">
        <f>36*17</f>
        <v>612</v>
      </c>
      <c r="U9" s="94"/>
      <c r="V9" s="94"/>
      <c r="W9" s="260">
        <f>30*17</f>
        <v>510</v>
      </c>
      <c r="X9" s="94"/>
      <c r="Y9" s="94"/>
      <c r="Z9" s="94"/>
      <c r="AA9" s="94"/>
      <c r="AB9" s="94"/>
      <c r="AC9" s="94"/>
      <c r="AD9" s="260">
        <f>36*21</f>
        <v>756</v>
      </c>
      <c r="AE9" s="94"/>
      <c r="AF9" s="94"/>
      <c r="AG9" s="260">
        <f>30*21</f>
        <v>630</v>
      </c>
      <c r="AH9" s="94"/>
      <c r="AI9" s="94"/>
      <c r="AJ9" s="94"/>
      <c r="AK9" s="94"/>
      <c r="AL9" s="94"/>
      <c r="AM9" s="94"/>
      <c r="AN9" s="260">
        <f>36*9</f>
        <v>324</v>
      </c>
      <c r="AO9" s="94"/>
      <c r="AP9" s="94"/>
      <c r="AQ9" s="260">
        <f>30*9</f>
        <v>270</v>
      </c>
      <c r="AR9" s="94"/>
      <c r="AS9" s="94"/>
      <c r="AT9" s="94"/>
      <c r="AU9" s="94"/>
      <c r="AV9" s="94"/>
      <c r="AW9" s="94"/>
      <c r="AX9" s="260">
        <f>36*22</f>
        <v>792</v>
      </c>
      <c r="AY9" s="94"/>
      <c r="AZ9" s="94"/>
      <c r="BA9" s="260">
        <f>30*22</f>
        <v>660</v>
      </c>
      <c r="BB9" s="94"/>
      <c r="BC9" s="94"/>
      <c r="BD9" s="94"/>
      <c r="BE9" s="94"/>
      <c r="BF9" s="94"/>
      <c r="BG9" s="94"/>
      <c r="BH9" s="260">
        <f>36*10</f>
        <v>360</v>
      </c>
      <c r="BI9" s="94"/>
      <c r="BJ9" s="94"/>
      <c r="BK9" s="260">
        <f>30*10</f>
        <v>300</v>
      </c>
      <c r="BL9" s="94"/>
      <c r="BM9" s="94"/>
      <c r="BN9" s="94"/>
      <c r="BO9" s="94"/>
      <c r="BP9" s="94"/>
      <c r="BQ9" s="94"/>
      <c r="BR9" s="260">
        <f>36*9</f>
        <v>324</v>
      </c>
      <c r="BS9" s="94"/>
      <c r="BT9" s="94"/>
      <c r="BU9" s="260">
        <f>30*9</f>
        <v>270</v>
      </c>
      <c r="BV9" s="94"/>
      <c r="BW9" s="94"/>
      <c r="BX9" s="94"/>
      <c r="BY9" s="94"/>
      <c r="BZ9" s="94"/>
      <c r="CA9" s="94"/>
      <c r="CB9" s="226"/>
      <c r="CC9" s="94"/>
      <c r="CD9" s="94"/>
    </row>
    <row r="10" spans="1:82" ht="13.5" customHeight="1" thickBot="1">
      <c r="A10" s="96">
        <v>2</v>
      </c>
      <c r="B10" s="97"/>
      <c r="C10" s="392" t="s">
        <v>331</v>
      </c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99">
        <f>T24/17</f>
        <v>36</v>
      </c>
      <c r="U10" s="97"/>
      <c r="V10" s="97"/>
      <c r="W10" s="99">
        <f>W24/17</f>
        <v>30</v>
      </c>
      <c r="X10" s="97"/>
      <c r="Y10" s="97"/>
      <c r="Z10" s="97"/>
      <c r="AA10" s="97"/>
      <c r="AB10" s="97"/>
      <c r="AC10" s="97"/>
      <c r="AD10" s="99">
        <f>AD24/21</f>
        <v>36</v>
      </c>
      <c r="AE10" s="97"/>
      <c r="AF10" s="97"/>
      <c r="AG10" s="99">
        <f>AG24/21</f>
        <v>30</v>
      </c>
      <c r="AH10" s="97"/>
      <c r="AI10" s="97"/>
      <c r="AJ10" s="97"/>
      <c r="AK10" s="97"/>
      <c r="AL10" s="97"/>
      <c r="AM10" s="97"/>
      <c r="AN10" s="99">
        <f>AN24/9</f>
        <v>36</v>
      </c>
      <c r="AO10" s="97"/>
      <c r="AP10" s="97"/>
      <c r="AQ10" s="99">
        <f>AQ24/9</f>
        <v>30</v>
      </c>
      <c r="AR10" s="97"/>
      <c r="AS10" s="97"/>
      <c r="AT10" s="97"/>
      <c r="AU10" s="97"/>
      <c r="AV10" s="97"/>
      <c r="AW10" s="97"/>
      <c r="AX10" s="99">
        <f>AX24/22</f>
        <v>34.63636363636363</v>
      </c>
      <c r="AY10" s="97"/>
      <c r="AZ10" s="97"/>
      <c r="BA10" s="99">
        <f>BA24/22</f>
        <v>28.818181818181817</v>
      </c>
      <c r="BB10" s="97"/>
      <c r="BC10" s="97"/>
      <c r="BD10" s="97"/>
      <c r="BE10" s="97"/>
      <c r="BF10" s="97"/>
      <c r="BG10" s="97"/>
      <c r="BH10" s="99">
        <f>BH24/10</f>
        <v>36</v>
      </c>
      <c r="BI10" s="97"/>
      <c r="BJ10" s="97"/>
      <c r="BK10" s="99">
        <f>BK24/10</f>
        <v>30</v>
      </c>
      <c r="BL10" s="97"/>
      <c r="BM10" s="97"/>
      <c r="BN10" s="97"/>
      <c r="BO10" s="97"/>
      <c r="BP10" s="97"/>
      <c r="BQ10" s="97"/>
      <c r="BR10" s="99">
        <f>BR24/9</f>
        <v>36</v>
      </c>
      <c r="BS10" s="97"/>
      <c r="BT10" s="97"/>
      <c r="BU10" s="99">
        <f>BU24/9</f>
        <v>30</v>
      </c>
      <c r="BV10" s="97"/>
      <c r="BW10" s="97"/>
      <c r="BX10" s="97"/>
      <c r="BY10" s="97"/>
      <c r="BZ10" s="97"/>
      <c r="CA10" s="97"/>
      <c r="CB10" s="221"/>
      <c r="CC10" s="97"/>
      <c r="CD10" s="97"/>
    </row>
    <row r="11" spans="1:82" ht="13.5" customHeight="1" thickBot="1">
      <c r="A11" s="96"/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263">
        <f>T24</f>
        <v>612</v>
      </c>
      <c r="U11" s="97"/>
      <c r="V11" s="97"/>
      <c r="W11" s="264">
        <f>W24</f>
        <v>510</v>
      </c>
      <c r="X11" s="97"/>
      <c r="Y11" s="97"/>
      <c r="Z11" s="97"/>
      <c r="AA11" s="97"/>
      <c r="AB11" s="97"/>
      <c r="AC11" s="97"/>
      <c r="AD11" s="263">
        <f>AD24</f>
        <v>756</v>
      </c>
      <c r="AE11" s="97"/>
      <c r="AF11" s="97"/>
      <c r="AG11" s="264">
        <f>AG24</f>
        <v>630</v>
      </c>
      <c r="AH11" s="97"/>
      <c r="AI11" s="97"/>
      <c r="AJ11" s="97"/>
      <c r="AK11" s="97"/>
      <c r="AL11" s="97"/>
      <c r="AM11" s="97"/>
      <c r="AN11" s="263">
        <f>AN24</f>
        <v>324</v>
      </c>
      <c r="AO11" s="97"/>
      <c r="AP11" s="97"/>
      <c r="AQ11" s="264">
        <f>AQ24</f>
        <v>270</v>
      </c>
      <c r="AR11" s="97"/>
      <c r="AS11" s="97"/>
      <c r="AT11" s="97"/>
      <c r="AU11" s="97"/>
      <c r="AV11" s="97"/>
      <c r="AW11" s="97"/>
      <c r="AX11" s="263">
        <f>AX24</f>
        <v>762</v>
      </c>
      <c r="AY11" s="97"/>
      <c r="AZ11" s="97"/>
      <c r="BA11" s="264">
        <f>BA24</f>
        <v>634</v>
      </c>
      <c r="BB11" s="97"/>
      <c r="BC11" s="97"/>
      <c r="BD11" s="97"/>
      <c r="BE11" s="97"/>
      <c r="BF11" s="97"/>
      <c r="BG11" s="97"/>
      <c r="BH11" s="263">
        <f>BH24</f>
        <v>360</v>
      </c>
      <c r="BI11" s="97"/>
      <c r="BJ11" s="97"/>
      <c r="BK11" s="264">
        <f>BK24</f>
        <v>300</v>
      </c>
      <c r="BL11" s="97"/>
      <c r="BM11" s="97"/>
      <c r="BN11" s="97"/>
      <c r="BO11" s="97"/>
      <c r="BP11" s="97"/>
      <c r="BQ11" s="97"/>
      <c r="BR11" s="263">
        <f>BR24</f>
        <v>324</v>
      </c>
      <c r="BS11" s="97"/>
      <c r="BT11" s="97"/>
      <c r="BU11" s="264">
        <f>BU24</f>
        <v>270</v>
      </c>
      <c r="BV11" s="97"/>
      <c r="BW11" s="97"/>
      <c r="BX11" s="97"/>
      <c r="BY11" s="97"/>
      <c r="BZ11" s="97"/>
      <c r="CA11" s="97"/>
      <c r="CB11" s="221"/>
      <c r="CC11" s="97"/>
      <c r="CD11" s="97"/>
    </row>
    <row r="12" spans="1:82" ht="13.5" customHeight="1" thickBot="1">
      <c r="A12" s="100">
        <v>3</v>
      </c>
      <c r="B12" s="101" t="s">
        <v>86</v>
      </c>
      <c r="C12" s="102" t="s">
        <v>332</v>
      </c>
      <c r="D12" s="103"/>
      <c r="E12" s="104"/>
      <c r="F12" s="104"/>
      <c r="G12" s="237"/>
      <c r="H12" s="237"/>
      <c r="I12" s="238"/>
      <c r="J12" s="239"/>
      <c r="K12" s="106"/>
      <c r="L12" s="106"/>
      <c r="M12" s="106"/>
      <c r="N12" s="106"/>
      <c r="O12" s="106"/>
      <c r="P12" s="106"/>
      <c r="Q12" s="106"/>
      <c r="R12" s="106"/>
      <c r="S12" s="107"/>
      <c r="T12" s="108"/>
      <c r="U12" s="106"/>
      <c r="V12" s="106"/>
      <c r="W12" s="106"/>
      <c r="X12" s="106"/>
      <c r="Y12" s="106"/>
      <c r="Z12" s="106"/>
      <c r="AA12" s="106"/>
      <c r="AB12" s="106"/>
      <c r="AC12" s="107"/>
      <c r="AD12" s="108"/>
      <c r="AE12" s="106"/>
      <c r="AF12" s="106"/>
      <c r="AG12" s="106"/>
      <c r="AH12" s="106"/>
      <c r="AI12" s="106"/>
      <c r="AJ12" s="106"/>
      <c r="AK12" s="106"/>
      <c r="AL12" s="106"/>
      <c r="AM12" s="107"/>
      <c r="AN12" s="108"/>
      <c r="AO12" s="106"/>
      <c r="AP12" s="106"/>
      <c r="AQ12" s="106"/>
      <c r="AR12" s="106"/>
      <c r="AS12" s="106"/>
      <c r="AT12" s="106"/>
      <c r="AU12" s="106"/>
      <c r="AV12" s="106"/>
      <c r="AW12" s="107"/>
      <c r="AX12" s="108"/>
      <c r="AY12" s="106"/>
      <c r="AZ12" s="106"/>
      <c r="BA12" s="106"/>
      <c r="BB12" s="106"/>
      <c r="BC12" s="106"/>
      <c r="BD12" s="106"/>
      <c r="BE12" s="106"/>
      <c r="BF12" s="106"/>
      <c r="BG12" s="107"/>
      <c r="BH12" s="108"/>
      <c r="BI12" s="106"/>
      <c r="BJ12" s="106"/>
      <c r="BK12" s="106"/>
      <c r="BL12" s="106"/>
      <c r="BM12" s="106"/>
      <c r="BN12" s="106"/>
      <c r="BO12" s="106"/>
      <c r="BP12" s="106"/>
      <c r="BQ12" s="107"/>
      <c r="BR12" s="108"/>
      <c r="BS12" s="106"/>
      <c r="BT12" s="106"/>
      <c r="BU12" s="106"/>
      <c r="BV12" s="106"/>
      <c r="BW12" s="106"/>
      <c r="BX12" s="106"/>
      <c r="BY12" s="106"/>
      <c r="BZ12" s="106"/>
      <c r="CA12" s="107"/>
      <c r="CB12" s="220"/>
      <c r="CC12" s="109"/>
      <c r="CD12" s="110"/>
    </row>
    <row r="13" spans="1:82" ht="3.75" customHeight="1" thickBot="1">
      <c r="A13" s="96">
        <v>4</v>
      </c>
      <c r="B13" s="97"/>
      <c r="C13" s="98"/>
      <c r="D13" s="97"/>
      <c r="E13" s="97"/>
      <c r="F13" s="97"/>
      <c r="G13" s="221"/>
      <c r="H13" s="221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221"/>
      <c r="CC13" s="97"/>
      <c r="CD13" s="97"/>
    </row>
    <row r="14" spans="1:82" ht="13.5" customHeight="1" thickBot="1">
      <c r="A14" s="100">
        <v>5</v>
      </c>
      <c r="B14" s="101" t="s">
        <v>7</v>
      </c>
      <c r="C14" s="102" t="s">
        <v>8</v>
      </c>
      <c r="D14" s="103"/>
      <c r="E14" s="104"/>
      <c r="F14" s="237"/>
      <c r="G14" s="237"/>
      <c r="H14" s="237"/>
      <c r="I14" s="238"/>
      <c r="J14" s="106"/>
      <c r="K14" s="106"/>
      <c r="L14" s="106"/>
      <c r="M14" s="106"/>
      <c r="N14" s="106"/>
      <c r="O14" s="106"/>
      <c r="P14" s="106"/>
      <c r="Q14" s="106"/>
      <c r="R14" s="106"/>
      <c r="S14" s="107"/>
      <c r="T14" s="108"/>
      <c r="U14" s="106"/>
      <c r="V14" s="106"/>
      <c r="W14" s="106"/>
      <c r="X14" s="106"/>
      <c r="Y14" s="106"/>
      <c r="Z14" s="106"/>
      <c r="AA14" s="106"/>
      <c r="AB14" s="106"/>
      <c r="AC14" s="107"/>
      <c r="AD14" s="108"/>
      <c r="AE14" s="106"/>
      <c r="AF14" s="106"/>
      <c r="AG14" s="106"/>
      <c r="AH14" s="106"/>
      <c r="AI14" s="106"/>
      <c r="AJ14" s="106"/>
      <c r="AK14" s="106"/>
      <c r="AL14" s="106"/>
      <c r="AM14" s="107"/>
      <c r="AN14" s="108"/>
      <c r="AO14" s="106"/>
      <c r="AP14" s="106"/>
      <c r="AQ14" s="106"/>
      <c r="AR14" s="106"/>
      <c r="AS14" s="106"/>
      <c r="AT14" s="106"/>
      <c r="AU14" s="106"/>
      <c r="AV14" s="106"/>
      <c r="AW14" s="107"/>
      <c r="AX14" s="108"/>
      <c r="AY14" s="106"/>
      <c r="AZ14" s="106"/>
      <c r="BA14" s="106"/>
      <c r="BB14" s="106"/>
      <c r="BC14" s="106"/>
      <c r="BD14" s="106"/>
      <c r="BE14" s="106"/>
      <c r="BF14" s="106"/>
      <c r="BG14" s="107"/>
      <c r="BH14" s="108"/>
      <c r="BI14" s="106"/>
      <c r="BJ14" s="106"/>
      <c r="BK14" s="106"/>
      <c r="BL14" s="106"/>
      <c r="BM14" s="106"/>
      <c r="BN14" s="106"/>
      <c r="BO14" s="106"/>
      <c r="BP14" s="106"/>
      <c r="BQ14" s="107"/>
      <c r="BR14" s="108"/>
      <c r="BS14" s="106"/>
      <c r="BT14" s="106"/>
      <c r="BU14" s="106"/>
      <c r="BV14" s="106"/>
      <c r="BW14" s="106"/>
      <c r="BX14" s="106"/>
      <c r="BY14" s="106"/>
      <c r="BZ14" s="106"/>
      <c r="CA14" s="107"/>
      <c r="CB14" s="220"/>
      <c r="CC14" s="109"/>
      <c r="CD14" s="110"/>
    </row>
    <row r="15" spans="1:82" ht="13.5" customHeight="1">
      <c r="A15" s="96">
        <v>6</v>
      </c>
      <c r="B15" s="111" t="s">
        <v>217</v>
      </c>
      <c r="C15" s="112"/>
      <c r="D15" s="111"/>
      <c r="E15" s="111"/>
      <c r="F15" s="111"/>
      <c r="G15" s="223"/>
      <c r="H15" s="223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223"/>
      <c r="CC15" s="111"/>
      <c r="CD15" s="111"/>
    </row>
    <row r="16" spans="1:82" ht="3.75" customHeight="1" thickBot="1">
      <c r="A16" s="96">
        <v>7</v>
      </c>
      <c r="B16" s="97"/>
      <c r="C16" s="98"/>
      <c r="D16" s="97"/>
      <c r="E16" s="97"/>
      <c r="F16" s="97"/>
      <c r="G16" s="221"/>
      <c r="H16" s="221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221"/>
      <c r="CC16" s="97"/>
      <c r="CD16" s="97"/>
    </row>
    <row r="17" spans="1:82" ht="13.5" customHeight="1" thickBot="1">
      <c r="A17" s="100">
        <v>8</v>
      </c>
      <c r="B17" s="101" t="s">
        <v>10</v>
      </c>
      <c r="C17" s="102" t="s">
        <v>11</v>
      </c>
      <c r="D17" s="103"/>
      <c r="E17" s="104"/>
      <c r="F17" s="237"/>
      <c r="G17" s="237"/>
      <c r="H17" s="237"/>
      <c r="I17" s="238"/>
      <c r="J17" s="106"/>
      <c r="K17" s="106"/>
      <c r="L17" s="106"/>
      <c r="M17" s="106"/>
      <c r="N17" s="106"/>
      <c r="O17" s="106"/>
      <c r="P17" s="106"/>
      <c r="Q17" s="106"/>
      <c r="R17" s="106"/>
      <c r="S17" s="107"/>
      <c r="T17" s="108"/>
      <c r="U17" s="106"/>
      <c r="V17" s="106"/>
      <c r="W17" s="106"/>
      <c r="X17" s="106"/>
      <c r="Y17" s="106"/>
      <c r="Z17" s="106"/>
      <c r="AA17" s="106"/>
      <c r="AB17" s="106"/>
      <c r="AC17" s="107"/>
      <c r="AD17" s="108"/>
      <c r="AE17" s="106"/>
      <c r="AF17" s="106"/>
      <c r="AG17" s="106"/>
      <c r="AH17" s="106"/>
      <c r="AI17" s="106"/>
      <c r="AJ17" s="106"/>
      <c r="AK17" s="106"/>
      <c r="AL17" s="106"/>
      <c r="AM17" s="107"/>
      <c r="AN17" s="108"/>
      <c r="AO17" s="106"/>
      <c r="AP17" s="106"/>
      <c r="AQ17" s="106"/>
      <c r="AR17" s="106"/>
      <c r="AS17" s="106"/>
      <c r="AT17" s="106"/>
      <c r="AU17" s="106"/>
      <c r="AV17" s="106"/>
      <c r="AW17" s="107"/>
      <c r="AX17" s="108"/>
      <c r="AY17" s="106"/>
      <c r="AZ17" s="106"/>
      <c r="BA17" s="106"/>
      <c r="BB17" s="106"/>
      <c r="BC17" s="106"/>
      <c r="BD17" s="106"/>
      <c r="BE17" s="106"/>
      <c r="BF17" s="106"/>
      <c r="BG17" s="107"/>
      <c r="BH17" s="108"/>
      <c r="BI17" s="106"/>
      <c r="BJ17" s="106"/>
      <c r="BK17" s="106"/>
      <c r="BL17" s="106"/>
      <c r="BM17" s="106"/>
      <c r="BN17" s="106"/>
      <c r="BO17" s="106"/>
      <c r="BP17" s="106"/>
      <c r="BQ17" s="107"/>
      <c r="BR17" s="108"/>
      <c r="BS17" s="106"/>
      <c r="BT17" s="106"/>
      <c r="BU17" s="106"/>
      <c r="BV17" s="106"/>
      <c r="BW17" s="106"/>
      <c r="BX17" s="106"/>
      <c r="BY17" s="106"/>
      <c r="BZ17" s="106"/>
      <c r="CA17" s="107"/>
      <c r="CB17" s="220"/>
      <c r="CC17" s="109"/>
      <c r="CD17" s="110"/>
    </row>
    <row r="18" spans="1:82" ht="13.5" customHeight="1">
      <c r="A18" s="96">
        <v>9</v>
      </c>
      <c r="B18" s="111" t="s">
        <v>217</v>
      </c>
      <c r="C18" s="112"/>
      <c r="D18" s="111"/>
      <c r="E18" s="111"/>
      <c r="F18" s="111"/>
      <c r="G18" s="223"/>
      <c r="H18" s="223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223"/>
      <c r="CC18" s="111"/>
      <c r="CD18" s="111"/>
    </row>
    <row r="19" spans="1:82" ht="3.75" customHeight="1" thickBot="1">
      <c r="A19" s="96">
        <v>10</v>
      </c>
      <c r="B19" s="97"/>
      <c r="C19" s="98"/>
      <c r="D19" s="97"/>
      <c r="E19" s="97"/>
      <c r="F19" s="97"/>
      <c r="G19" s="221"/>
      <c r="H19" s="221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221"/>
      <c r="CC19" s="97"/>
      <c r="CD19" s="97"/>
    </row>
    <row r="20" spans="1:82" ht="13.5" customHeight="1" thickBot="1">
      <c r="A20" s="100">
        <v>11</v>
      </c>
      <c r="B20" s="101" t="s">
        <v>339</v>
      </c>
      <c r="C20" s="102" t="s">
        <v>340</v>
      </c>
      <c r="D20" s="103"/>
      <c r="E20" s="104"/>
      <c r="F20" s="237"/>
      <c r="G20" s="237"/>
      <c r="H20" s="237"/>
      <c r="I20" s="238"/>
      <c r="J20" s="106"/>
      <c r="K20" s="106"/>
      <c r="L20" s="106"/>
      <c r="M20" s="106"/>
      <c r="N20" s="106"/>
      <c r="O20" s="106"/>
      <c r="P20" s="106"/>
      <c r="Q20" s="106"/>
      <c r="R20" s="106"/>
      <c r="S20" s="107"/>
      <c r="T20" s="108"/>
      <c r="U20" s="106"/>
      <c r="V20" s="106"/>
      <c r="W20" s="106"/>
      <c r="X20" s="106"/>
      <c r="Y20" s="106"/>
      <c r="Z20" s="106"/>
      <c r="AA20" s="106"/>
      <c r="AB20" s="106"/>
      <c r="AC20" s="107"/>
      <c r="AD20" s="108"/>
      <c r="AE20" s="106"/>
      <c r="AF20" s="106"/>
      <c r="AG20" s="106"/>
      <c r="AH20" s="106"/>
      <c r="AI20" s="106"/>
      <c r="AJ20" s="106"/>
      <c r="AK20" s="106"/>
      <c r="AL20" s="106"/>
      <c r="AM20" s="107"/>
      <c r="AN20" s="108"/>
      <c r="AO20" s="106"/>
      <c r="AP20" s="106"/>
      <c r="AQ20" s="106"/>
      <c r="AR20" s="106"/>
      <c r="AS20" s="106"/>
      <c r="AT20" s="106"/>
      <c r="AU20" s="106"/>
      <c r="AV20" s="106"/>
      <c r="AW20" s="107"/>
      <c r="AX20" s="108"/>
      <c r="AY20" s="106"/>
      <c r="AZ20" s="106"/>
      <c r="BA20" s="106"/>
      <c r="BB20" s="106"/>
      <c r="BC20" s="106"/>
      <c r="BD20" s="106"/>
      <c r="BE20" s="106"/>
      <c r="BF20" s="106"/>
      <c r="BG20" s="107"/>
      <c r="BH20" s="108"/>
      <c r="BI20" s="106"/>
      <c r="BJ20" s="106"/>
      <c r="BK20" s="106"/>
      <c r="BL20" s="106"/>
      <c r="BM20" s="106"/>
      <c r="BN20" s="106"/>
      <c r="BO20" s="106"/>
      <c r="BP20" s="106"/>
      <c r="BQ20" s="107"/>
      <c r="BR20" s="108"/>
      <c r="BS20" s="106"/>
      <c r="BT20" s="106"/>
      <c r="BU20" s="106"/>
      <c r="BV20" s="106"/>
      <c r="BW20" s="106"/>
      <c r="BX20" s="106"/>
      <c r="BY20" s="106"/>
      <c r="BZ20" s="106"/>
      <c r="CA20" s="107"/>
      <c r="CB20" s="220"/>
      <c r="CC20" s="109"/>
      <c r="CD20" s="110"/>
    </row>
    <row r="21" spans="1:82" ht="3.75" customHeight="1">
      <c r="A21" s="96">
        <v>12</v>
      </c>
      <c r="B21" s="97"/>
      <c r="C21" s="98"/>
      <c r="D21" s="97"/>
      <c r="E21" s="97"/>
      <c r="F21" s="97"/>
      <c r="G21" s="221"/>
      <c r="H21" s="221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221"/>
      <c r="CC21" s="97"/>
      <c r="CD21" s="97"/>
    </row>
    <row r="22" spans="1:82" ht="3.75" customHeight="1">
      <c r="A22" s="96">
        <v>35</v>
      </c>
      <c r="B22" s="97"/>
      <c r="C22" s="98"/>
      <c r="D22" s="97"/>
      <c r="E22" s="97"/>
      <c r="F22" s="97"/>
      <c r="G22" s="221"/>
      <c r="H22" s="221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221"/>
      <c r="CC22" s="97"/>
      <c r="CD22" s="97"/>
    </row>
    <row r="23" spans="1:82" ht="13.5" customHeight="1" thickBot="1">
      <c r="A23" s="96">
        <v>36</v>
      </c>
      <c r="B23" s="97"/>
      <c r="C23" s="98"/>
      <c r="D23" s="97"/>
      <c r="E23" s="97"/>
      <c r="F23" s="97"/>
      <c r="G23" s="221"/>
      <c r="H23" s="221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221"/>
      <c r="CC23" s="269">
        <v>0.695</v>
      </c>
      <c r="CD23" s="269">
        <v>0.305</v>
      </c>
    </row>
    <row r="24" spans="1:82" ht="13.5" customHeight="1" thickBot="1">
      <c r="A24" s="100">
        <v>37</v>
      </c>
      <c r="B24" s="101" t="s">
        <v>345</v>
      </c>
      <c r="C24" s="102" t="s">
        <v>346</v>
      </c>
      <c r="D24" s="103">
        <v>16</v>
      </c>
      <c r="E24" s="104">
        <v>3</v>
      </c>
      <c r="F24" s="237">
        <v>36</v>
      </c>
      <c r="G24" s="237">
        <v>3</v>
      </c>
      <c r="H24" s="237" t="s">
        <v>12</v>
      </c>
      <c r="I24" s="238">
        <v>2</v>
      </c>
      <c r="J24" s="251">
        <f>J26+J36+J42</f>
        <v>3138</v>
      </c>
      <c r="K24" s="251">
        <f>K26+K36+K42</f>
        <v>524</v>
      </c>
      <c r="L24" s="106"/>
      <c r="M24" s="251">
        <f aca="true" t="shared" si="0" ref="M24:R24">M26+M36+M42</f>
        <v>2614</v>
      </c>
      <c r="N24" s="251">
        <f t="shared" si="0"/>
        <v>1022</v>
      </c>
      <c r="O24" s="251">
        <f t="shared" si="0"/>
        <v>1532</v>
      </c>
      <c r="P24" s="251">
        <f t="shared" si="0"/>
        <v>0</v>
      </c>
      <c r="Q24" s="251">
        <f t="shared" si="0"/>
        <v>0</v>
      </c>
      <c r="R24" s="251">
        <f t="shared" si="0"/>
        <v>60</v>
      </c>
      <c r="S24" s="107"/>
      <c r="T24" s="249">
        <f>T26+T36+T42</f>
        <v>612</v>
      </c>
      <c r="U24" s="247">
        <f aca="true" t="shared" si="1" ref="U24:AB24">U26+U36+U42</f>
        <v>102</v>
      </c>
      <c r="V24" s="251">
        <f t="shared" si="1"/>
        <v>0</v>
      </c>
      <c r="W24" s="251">
        <f t="shared" si="1"/>
        <v>510</v>
      </c>
      <c r="X24" s="251">
        <f t="shared" si="1"/>
        <v>236</v>
      </c>
      <c r="Y24" s="251">
        <f t="shared" si="1"/>
        <v>274</v>
      </c>
      <c r="Z24" s="251">
        <f t="shared" si="1"/>
        <v>0</v>
      </c>
      <c r="AA24" s="251">
        <f t="shared" si="1"/>
        <v>0</v>
      </c>
      <c r="AB24" s="251">
        <f t="shared" si="1"/>
        <v>0</v>
      </c>
      <c r="AC24" s="107"/>
      <c r="AD24" s="249">
        <f>AD26+AD36+AD42</f>
        <v>756</v>
      </c>
      <c r="AE24" s="247">
        <f aca="true" t="shared" si="2" ref="AE24:AL24">AE26+AE36+AE42</f>
        <v>126</v>
      </c>
      <c r="AF24" s="251">
        <f t="shared" si="2"/>
        <v>0</v>
      </c>
      <c r="AG24" s="251">
        <f t="shared" si="2"/>
        <v>630</v>
      </c>
      <c r="AH24" s="251">
        <f t="shared" si="2"/>
        <v>264</v>
      </c>
      <c r="AI24" s="251">
        <f t="shared" si="2"/>
        <v>366</v>
      </c>
      <c r="AJ24" s="251">
        <f t="shared" si="2"/>
        <v>0</v>
      </c>
      <c r="AK24" s="251">
        <f t="shared" si="2"/>
        <v>0</v>
      </c>
      <c r="AL24" s="251">
        <f t="shared" si="2"/>
        <v>0</v>
      </c>
      <c r="AM24" s="107"/>
      <c r="AN24" s="249">
        <f>AN26+AN36+AN42</f>
        <v>324</v>
      </c>
      <c r="AO24" s="247">
        <f aca="true" t="shared" si="3" ref="AO24:AV24">AO26+AO36+AO42</f>
        <v>54</v>
      </c>
      <c r="AP24" s="251">
        <f t="shared" si="3"/>
        <v>0</v>
      </c>
      <c r="AQ24" s="251">
        <f t="shared" si="3"/>
        <v>270</v>
      </c>
      <c r="AR24" s="251">
        <f t="shared" si="3"/>
        <v>72</v>
      </c>
      <c r="AS24" s="251">
        <f t="shared" si="3"/>
        <v>178</v>
      </c>
      <c r="AT24" s="251">
        <f t="shared" si="3"/>
        <v>0</v>
      </c>
      <c r="AU24" s="251">
        <f t="shared" si="3"/>
        <v>0</v>
      </c>
      <c r="AV24" s="251">
        <f t="shared" si="3"/>
        <v>20</v>
      </c>
      <c r="AW24" s="107"/>
      <c r="AX24" s="249">
        <f>AX26+AX36+AX42</f>
        <v>762</v>
      </c>
      <c r="AY24" s="247">
        <f aca="true" t="shared" si="4" ref="AY24:BF24">AY26+AY36+AY42</f>
        <v>128</v>
      </c>
      <c r="AZ24" s="251">
        <f t="shared" si="4"/>
        <v>0</v>
      </c>
      <c r="BA24" s="251">
        <f t="shared" si="4"/>
        <v>634</v>
      </c>
      <c r="BB24" s="251">
        <f t="shared" si="4"/>
        <v>240</v>
      </c>
      <c r="BC24" s="251">
        <f t="shared" si="4"/>
        <v>394</v>
      </c>
      <c r="BD24" s="251">
        <f t="shared" si="4"/>
        <v>0</v>
      </c>
      <c r="BE24" s="251">
        <f t="shared" si="4"/>
        <v>0</v>
      </c>
      <c r="BF24" s="251">
        <f t="shared" si="4"/>
        <v>0</v>
      </c>
      <c r="BG24" s="107"/>
      <c r="BH24" s="249">
        <f>BH26+BH36+BH42</f>
        <v>360</v>
      </c>
      <c r="BI24" s="247">
        <f aca="true" t="shared" si="5" ref="BI24:BP24">BI26+BI36+BI42</f>
        <v>60</v>
      </c>
      <c r="BJ24" s="251">
        <f t="shared" si="5"/>
        <v>0</v>
      </c>
      <c r="BK24" s="251">
        <f t="shared" si="5"/>
        <v>300</v>
      </c>
      <c r="BL24" s="251">
        <f t="shared" si="5"/>
        <v>132</v>
      </c>
      <c r="BM24" s="251">
        <f t="shared" si="5"/>
        <v>148</v>
      </c>
      <c r="BN24" s="251">
        <f t="shared" si="5"/>
        <v>0</v>
      </c>
      <c r="BO24" s="251">
        <f t="shared" si="5"/>
        <v>0</v>
      </c>
      <c r="BP24" s="251">
        <f t="shared" si="5"/>
        <v>20</v>
      </c>
      <c r="BQ24" s="107"/>
      <c r="BR24" s="249">
        <f>BR26+BR36+BR42</f>
        <v>324</v>
      </c>
      <c r="BS24" s="247">
        <f aca="true" t="shared" si="6" ref="BS24:BZ24">BS26+BS36+BS42</f>
        <v>54</v>
      </c>
      <c r="BT24" s="251">
        <f t="shared" si="6"/>
        <v>0</v>
      </c>
      <c r="BU24" s="251">
        <f t="shared" si="6"/>
        <v>270</v>
      </c>
      <c r="BV24" s="251">
        <f t="shared" si="6"/>
        <v>78</v>
      </c>
      <c r="BW24" s="251">
        <f t="shared" si="6"/>
        <v>172</v>
      </c>
      <c r="BX24" s="251">
        <f t="shared" si="6"/>
        <v>0</v>
      </c>
      <c r="BY24" s="251">
        <f t="shared" si="6"/>
        <v>0</v>
      </c>
      <c r="BZ24" s="251">
        <f t="shared" si="6"/>
        <v>20</v>
      </c>
      <c r="CA24" s="107"/>
      <c r="CB24" s="220"/>
      <c r="CC24" s="108">
        <v>2952</v>
      </c>
      <c r="CD24" s="250">
        <f>CD26+CD36+CD42</f>
        <v>1266</v>
      </c>
    </row>
    <row r="25" spans="1:82" ht="3.75" customHeight="1" thickBot="1">
      <c r="A25" s="96">
        <v>38</v>
      </c>
      <c r="B25" s="97"/>
      <c r="C25" s="98"/>
      <c r="D25" s="97"/>
      <c r="E25" s="97"/>
      <c r="F25" s="97"/>
      <c r="G25" s="221"/>
      <c r="H25" s="221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221"/>
      <c r="CC25" s="97"/>
      <c r="CD25" s="97"/>
    </row>
    <row r="26" spans="1:82" ht="23.25" customHeight="1" thickBot="1">
      <c r="A26" s="100">
        <v>39</v>
      </c>
      <c r="B26" s="101" t="s">
        <v>59</v>
      </c>
      <c r="C26" s="270" t="s">
        <v>60</v>
      </c>
      <c r="D26" s="103"/>
      <c r="E26" s="104">
        <v>3</v>
      </c>
      <c r="F26" s="237">
        <v>9</v>
      </c>
      <c r="G26" s="237"/>
      <c r="H26" s="237">
        <v>2</v>
      </c>
      <c r="I26" s="238"/>
      <c r="J26" s="246">
        <f aca="true" t="shared" si="7" ref="J26:R27">T26+AD26+AN26+AX26+BH26+BR26</f>
        <v>686</v>
      </c>
      <c r="K26" s="106">
        <f t="shared" si="7"/>
        <v>36</v>
      </c>
      <c r="L26" s="261">
        <f t="shared" si="7"/>
        <v>0</v>
      </c>
      <c r="M26" s="247">
        <f t="shared" si="7"/>
        <v>650</v>
      </c>
      <c r="N26" s="247">
        <f t="shared" si="7"/>
        <v>188</v>
      </c>
      <c r="O26" s="247">
        <f t="shared" si="7"/>
        <v>462</v>
      </c>
      <c r="P26" s="106">
        <f t="shared" si="7"/>
        <v>0</v>
      </c>
      <c r="Q26" s="106">
        <f t="shared" si="7"/>
        <v>0</v>
      </c>
      <c r="R26" s="106">
        <f t="shared" si="7"/>
        <v>0</v>
      </c>
      <c r="S26" s="107"/>
      <c r="T26" s="249">
        <f>T27+T28+T29+T30+T31+T32+T33</f>
        <v>230</v>
      </c>
      <c r="U26" s="247">
        <f>U27+U28+U29+U30+U31+U32+U33</f>
        <v>18</v>
      </c>
      <c r="V26" s="247">
        <f aca="true" t="shared" si="8" ref="V26:AB26">V27+V28+V29+V30+V31+V32+V33</f>
        <v>0</v>
      </c>
      <c r="W26" s="247">
        <f t="shared" si="8"/>
        <v>212</v>
      </c>
      <c r="X26" s="247">
        <f t="shared" si="8"/>
        <v>106</v>
      </c>
      <c r="Y26" s="247">
        <f t="shared" si="8"/>
        <v>106</v>
      </c>
      <c r="Z26" s="247">
        <f t="shared" si="8"/>
        <v>0</v>
      </c>
      <c r="AA26" s="247">
        <f t="shared" si="8"/>
        <v>0</v>
      </c>
      <c r="AB26" s="247">
        <f t="shared" si="8"/>
        <v>0</v>
      </c>
      <c r="AC26" s="107"/>
      <c r="AD26" s="249">
        <f aca="true" t="shared" si="9" ref="AD26:AL26">AD27+AD28+AD29+AD30+AD31+AD32+AD33</f>
        <v>106</v>
      </c>
      <c r="AE26" s="247">
        <f t="shared" si="9"/>
        <v>6</v>
      </c>
      <c r="AF26" s="247">
        <f t="shared" si="9"/>
        <v>0</v>
      </c>
      <c r="AG26" s="247">
        <f t="shared" si="9"/>
        <v>100</v>
      </c>
      <c r="AH26" s="247">
        <f t="shared" si="9"/>
        <v>10</v>
      </c>
      <c r="AI26" s="247">
        <f t="shared" si="9"/>
        <v>90</v>
      </c>
      <c r="AJ26" s="247">
        <f t="shared" si="9"/>
        <v>0</v>
      </c>
      <c r="AK26" s="247">
        <f t="shared" si="9"/>
        <v>0</v>
      </c>
      <c r="AL26" s="247">
        <f t="shared" si="9"/>
        <v>0</v>
      </c>
      <c r="AM26" s="107"/>
      <c r="AN26" s="249">
        <f aca="true" t="shared" si="10" ref="AN26:AV26">AN27+AN28+AN29+AN30+AN31+AN32+AN33</f>
        <v>44</v>
      </c>
      <c r="AO26" s="247">
        <f t="shared" si="10"/>
        <v>0</v>
      </c>
      <c r="AP26" s="247">
        <f t="shared" si="10"/>
        <v>0</v>
      </c>
      <c r="AQ26" s="247">
        <f t="shared" si="10"/>
        <v>44</v>
      </c>
      <c r="AR26" s="247">
        <f t="shared" si="10"/>
        <v>0</v>
      </c>
      <c r="AS26" s="247">
        <f t="shared" si="10"/>
        <v>44</v>
      </c>
      <c r="AT26" s="247">
        <f t="shared" si="10"/>
        <v>0</v>
      </c>
      <c r="AU26" s="247">
        <f t="shared" si="10"/>
        <v>0</v>
      </c>
      <c r="AV26" s="247">
        <f t="shared" si="10"/>
        <v>0</v>
      </c>
      <c r="AW26" s="107"/>
      <c r="AX26" s="249">
        <f aca="true" t="shared" si="11" ref="AX26:BF26">AX27+AX28+AX29+AX30+AX31+AX32+AX33</f>
        <v>162</v>
      </c>
      <c r="AY26" s="247">
        <f t="shared" si="11"/>
        <v>4</v>
      </c>
      <c r="AZ26" s="247">
        <f t="shared" si="11"/>
        <v>0</v>
      </c>
      <c r="BA26" s="247">
        <f t="shared" si="11"/>
        <v>158</v>
      </c>
      <c r="BB26" s="247">
        <f t="shared" si="11"/>
        <v>40</v>
      </c>
      <c r="BC26" s="247">
        <f t="shared" si="11"/>
        <v>118</v>
      </c>
      <c r="BD26" s="247">
        <f t="shared" si="11"/>
        <v>0</v>
      </c>
      <c r="BE26" s="247">
        <f t="shared" si="11"/>
        <v>0</v>
      </c>
      <c r="BF26" s="247">
        <f t="shared" si="11"/>
        <v>0</v>
      </c>
      <c r="BG26" s="107"/>
      <c r="BH26" s="249">
        <f aca="true" t="shared" si="12" ref="BH26:BP26">BH27+BH28+BH29+BH30+BH31+BH32+BH33</f>
        <v>40</v>
      </c>
      <c r="BI26" s="247">
        <f t="shared" si="12"/>
        <v>2</v>
      </c>
      <c r="BJ26" s="247">
        <f t="shared" si="12"/>
        <v>0</v>
      </c>
      <c r="BK26" s="247">
        <f t="shared" si="12"/>
        <v>38</v>
      </c>
      <c r="BL26" s="247">
        <f t="shared" si="12"/>
        <v>0</v>
      </c>
      <c r="BM26" s="247">
        <f t="shared" si="12"/>
        <v>38</v>
      </c>
      <c r="BN26" s="247">
        <f t="shared" si="12"/>
        <v>0</v>
      </c>
      <c r="BO26" s="247">
        <f t="shared" si="12"/>
        <v>0</v>
      </c>
      <c r="BP26" s="247">
        <f t="shared" si="12"/>
        <v>0</v>
      </c>
      <c r="BQ26" s="107"/>
      <c r="BR26" s="249">
        <f aca="true" t="shared" si="13" ref="BR26:BZ26">BR27+BR28+BR29+BR30+BR31+BR32+BR33</f>
        <v>104</v>
      </c>
      <c r="BS26" s="247">
        <f t="shared" si="13"/>
        <v>6</v>
      </c>
      <c r="BT26" s="247">
        <f t="shared" si="13"/>
        <v>0</v>
      </c>
      <c r="BU26" s="247">
        <f t="shared" si="13"/>
        <v>98</v>
      </c>
      <c r="BV26" s="247">
        <f t="shared" si="13"/>
        <v>32</v>
      </c>
      <c r="BW26" s="247">
        <f t="shared" si="13"/>
        <v>66</v>
      </c>
      <c r="BX26" s="247">
        <f t="shared" si="13"/>
        <v>0</v>
      </c>
      <c r="BY26" s="247">
        <f t="shared" si="13"/>
        <v>0</v>
      </c>
      <c r="BZ26" s="247">
        <f t="shared" si="13"/>
        <v>0</v>
      </c>
      <c r="CA26" s="107"/>
      <c r="CB26" s="220"/>
      <c r="CC26" s="108">
        <v>468</v>
      </c>
      <c r="CD26" s="250">
        <f aca="true" t="shared" si="14" ref="CD26:CD33">J26-CC26</f>
        <v>218</v>
      </c>
    </row>
    <row r="27" spans="1:82" ht="13.5" customHeight="1">
      <c r="A27" s="96">
        <v>40</v>
      </c>
      <c r="B27" s="113" t="s">
        <v>62</v>
      </c>
      <c r="C27" s="271" t="s">
        <v>63</v>
      </c>
      <c r="D27" s="115"/>
      <c r="E27" s="116"/>
      <c r="F27" s="215">
        <v>5</v>
      </c>
      <c r="G27" s="215"/>
      <c r="H27" s="215"/>
      <c r="I27" s="216"/>
      <c r="J27" s="242">
        <f t="shared" si="7"/>
        <v>52</v>
      </c>
      <c r="K27" s="243">
        <f t="shared" si="7"/>
        <v>4</v>
      </c>
      <c r="L27" s="261">
        <f t="shared" si="7"/>
        <v>0</v>
      </c>
      <c r="M27" s="244">
        <f t="shared" si="7"/>
        <v>48</v>
      </c>
      <c r="N27" s="244">
        <f t="shared" si="7"/>
        <v>40</v>
      </c>
      <c r="O27" s="244">
        <f t="shared" si="7"/>
        <v>8</v>
      </c>
      <c r="P27" s="243">
        <f t="shared" si="7"/>
        <v>0</v>
      </c>
      <c r="Q27" s="243">
        <f t="shared" si="7"/>
        <v>0</v>
      </c>
      <c r="R27" s="243">
        <f t="shared" si="7"/>
        <v>0</v>
      </c>
      <c r="S27" s="245"/>
      <c r="T27" s="241">
        <f aca="true" t="shared" si="15" ref="T27:T33">U27+W27</f>
        <v>0</v>
      </c>
      <c r="U27" s="118"/>
      <c r="V27" s="118"/>
      <c r="W27" s="240">
        <f aca="true" t="shared" si="16" ref="W27:W33">X27+Y27+Z27+AA27+AB27</f>
        <v>0</v>
      </c>
      <c r="X27" s="118"/>
      <c r="Y27" s="118"/>
      <c r="Z27" s="118"/>
      <c r="AA27" s="118"/>
      <c r="AB27" s="118"/>
      <c r="AC27" s="123"/>
      <c r="AD27" s="241">
        <f>AE27+AG27</f>
        <v>0</v>
      </c>
      <c r="AE27" s="118"/>
      <c r="AF27" s="118"/>
      <c r="AG27" s="240">
        <f>AH27+AI27+AJ27+AK27+AL27</f>
        <v>0</v>
      </c>
      <c r="AH27" s="122"/>
      <c r="AI27" s="122"/>
      <c r="AJ27" s="118"/>
      <c r="AK27" s="118"/>
      <c r="AL27" s="118"/>
      <c r="AM27" s="123"/>
      <c r="AN27" s="241">
        <f>AO27+AQ27</f>
        <v>0</v>
      </c>
      <c r="AO27" s="118"/>
      <c r="AP27" s="118"/>
      <c r="AQ27" s="240">
        <f>AR27+AS27+AT27+AU27+AV27</f>
        <v>0</v>
      </c>
      <c r="AR27" s="118"/>
      <c r="AS27" s="118"/>
      <c r="AT27" s="118"/>
      <c r="AU27" s="118"/>
      <c r="AV27" s="118"/>
      <c r="AW27" s="123"/>
      <c r="AX27" s="241">
        <f>AY27+BA27</f>
        <v>52</v>
      </c>
      <c r="AY27" s="118">
        <v>4</v>
      </c>
      <c r="AZ27" s="118"/>
      <c r="BA27" s="240">
        <f>BB27+BC27+BD27+BE27+BF27</f>
        <v>48</v>
      </c>
      <c r="BB27" s="118">
        <v>40</v>
      </c>
      <c r="BC27" s="118">
        <v>8</v>
      </c>
      <c r="BD27" s="118"/>
      <c r="BE27" s="118"/>
      <c r="BF27" s="118"/>
      <c r="BG27" s="123"/>
      <c r="BH27" s="241">
        <f>BI27+BK27</f>
        <v>0</v>
      </c>
      <c r="BI27" s="118"/>
      <c r="BJ27" s="118"/>
      <c r="BK27" s="240">
        <f>BL27+BM27+BN27+BO27+BP27</f>
        <v>0</v>
      </c>
      <c r="BL27" s="118"/>
      <c r="BM27" s="118"/>
      <c r="BN27" s="118"/>
      <c r="BO27" s="118"/>
      <c r="BP27" s="118"/>
      <c r="BQ27" s="123"/>
      <c r="BR27" s="241">
        <f>BS27+BU27</f>
        <v>0</v>
      </c>
      <c r="BS27" s="118"/>
      <c r="BT27" s="118"/>
      <c r="BU27" s="240">
        <f>BV27+BW27+BX27+BY27+BZ27</f>
        <v>0</v>
      </c>
      <c r="BV27" s="118"/>
      <c r="BW27" s="118"/>
      <c r="BX27" s="118"/>
      <c r="BY27" s="118"/>
      <c r="BZ27" s="118"/>
      <c r="CA27" s="123"/>
      <c r="CB27" s="222"/>
      <c r="CC27" s="121">
        <v>48</v>
      </c>
      <c r="CD27" s="262">
        <f t="shared" si="14"/>
        <v>4</v>
      </c>
    </row>
    <row r="28" spans="1:82" ht="13.5" customHeight="1">
      <c r="A28" s="96">
        <v>41</v>
      </c>
      <c r="B28" s="113" t="s">
        <v>65</v>
      </c>
      <c r="C28" s="271" t="s">
        <v>49</v>
      </c>
      <c r="D28" s="115"/>
      <c r="E28" s="116"/>
      <c r="F28" s="215" t="s">
        <v>16</v>
      </c>
      <c r="G28" s="215"/>
      <c r="H28" s="215"/>
      <c r="I28" s="216"/>
      <c r="J28" s="122">
        <f aca="true" t="shared" si="17" ref="J28:J33">T28+AD28+AN28+AX28+BH28+BR28</f>
        <v>52</v>
      </c>
      <c r="K28" s="119">
        <f aca="true" t="shared" si="18" ref="K28:K33">U28+AE28+AO28+AY28+BI28+BS28</f>
        <v>4</v>
      </c>
      <c r="L28" s="240">
        <f aca="true" t="shared" si="19" ref="L28:L33">V28+AF28+AP28+AZ28+BJ28+BT28</f>
        <v>0</v>
      </c>
      <c r="M28" s="240">
        <f aca="true" t="shared" si="20" ref="M28:M33">W28+AG28+AQ28+BA28+BK28+BU28</f>
        <v>48</v>
      </c>
      <c r="N28" s="240">
        <f aca="true" t="shared" si="21" ref="N28:N33">X28+AH28+AR28+BB28+BL28+BV28</f>
        <v>40</v>
      </c>
      <c r="O28" s="240">
        <f aca="true" t="shared" si="22" ref="O28:O33">Y28+AI28+AS28+BC28+BM28+BW28</f>
        <v>8</v>
      </c>
      <c r="P28" s="119">
        <f aca="true" t="shared" si="23" ref="P28:P33">Z28+AJ28+AT28+BD28+BN28+BX28</f>
        <v>0</v>
      </c>
      <c r="Q28" s="119">
        <f aca="true" t="shared" si="24" ref="Q28:Q33">AA28+AK28+AU28+BE28+BO28+BY28</f>
        <v>0</v>
      </c>
      <c r="R28" s="119">
        <f aca="true" t="shared" si="25" ref="R28:R33">AB28+AL28+AV28+BF28+BP28+BZ28</f>
        <v>0</v>
      </c>
      <c r="S28" s="120"/>
      <c r="T28" s="241">
        <f t="shared" si="15"/>
        <v>52</v>
      </c>
      <c r="U28" s="118">
        <v>4</v>
      </c>
      <c r="V28" s="118"/>
      <c r="W28" s="240">
        <f t="shared" si="16"/>
        <v>48</v>
      </c>
      <c r="X28" s="122">
        <v>40</v>
      </c>
      <c r="Y28" s="122">
        <v>8</v>
      </c>
      <c r="Z28" s="118"/>
      <c r="AA28" s="118"/>
      <c r="AB28" s="118"/>
      <c r="AC28" s="123"/>
      <c r="AD28" s="241">
        <f aca="true" t="shared" si="26" ref="AD28:AD33">AE28+AG28</f>
        <v>0</v>
      </c>
      <c r="AE28" s="118"/>
      <c r="AF28" s="118"/>
      <c r="AG28" s="240">
        <f aca="true" t="shared" si="27" ref="AG28:AG33">AH28+AI28+AJ28+AK28+AL28</f>
        <v>0</v>
      </c>
      <c r="AH28" s="118"/>
      <c r="AI28" s="118"/>
      <c r="AJ28" s="118"/>
      <c r="AK28" s="118"/>
      <c r="AL28" s="118"/>
      <c r="AM28" s="123"/>
      <c r="AN28" s="241">
        <f aca="true" t="shared" si="28" ref="AN28:AN33">AO28+AQ28</f>
        <v>0</v>
      </c>
      <c r="AO28" s="118"/>
      <c r="AP28" s="118"/>
      <c r="AQ28" s="240">
        <f aca="true" t="shared" si="29" ref="AQ28:AQ33">AR28+AS28+AT28+AU28+AV28</f>
        <v>0</v>
      </c>
      <c r="AR28" s="118"/>
      <c r="AS28" s="118"/>
      <c r="AT28" s="118"/>
      <c r="AU28" s="118"/>
      <c r="AV28" s="118"/>
      <c r="AW28" s="123"/>
      <c r="AX28" s="241">
        <f aca="true" t="shared" si="30" ref="AX28:AX33">AY28+BA28</f>
        <v>0</v>
      </c>
      <c r="AY28" s="118"/>
      <c r="AZ28" s="118"/>
      <c r="BA28" s="240">
        <f aca="true" t="shared" si="31" ref="BA28:BA33">BB28+BC28+BD28+BE28+BF28</f>
        <v>0</v>
      </c>
      <c r="BB28" s="118"/>
      <c r="BC28" s="118"/>
      <c r="BD28" s="118"/>
      <c r="BE28" s="118"/>
      <c r="BF28" s="118"/>
      <c r="BG28" s="123"/>
      <c r="BH28" s="241">
        <f aca="true" t="shared" si="32" ref="BH28:BH33">BI28+BK28</f>
        <v>0</v>
      </c>
      <c r="BI28" s="118"/>
      <c r="BJ28" s="118"/>
      <c r="BK28" s="240">
        <f aca="true" t="shared" si="33" ref="BK28:BK33">BL28+BM28+BN28+BO28+BP28</f>
        <v>0</v>
      </c>
      <c r="BL28" s="118"/>
      <c r="BM28" s="118"/>
      <c r="BN28" s="118"/>
      <c r="BO28" s="118"/>
      <c r="BP28" s="118"/>
      <c r="BQ28" s="123"/>
      <c r="BR28" s="241">
        <f aca="true" t="shared" si="34" ref="BR28:BR33">BS28+BU28</f>
        <v>0</v>
      </c>
      <c r="BS28" s="118"/>
      <c r="BT28" s="118"/>
      <c r="BU28" s="240">
        <f aca="true" t="shared" si="35" ref="BU28:BU33">BV28+BW28+BX28+BY28+BZ28</f>
        <v>0</v>
      </c>
      <c r="BV28" s="118"/>
      <c r="BW28" s="118"/>
      <c r="BX28" s="118"/>
      <c r="BY28" s="118"/>
      <c r="BZ28" s="118"/>
      <c r="CA28" s="123"/>
      <c r="CB28" s="222"/>
      <c r="CC28" s="121">
        <v>48</v>
      </c>
      <c r="CD28" s="262">
        <f t="shared" si="14"/>
        <v>4</v>
      </c>
    </row>
    <row r="29" spans="1:82" ht="13.5" customHeight="1">
      <c r="A29" s="96">
        <v>45</v>
      </c>
      <c r="B29" s="113" t="s">
        <v>67</v>
      </c>
      <c r="C29" s="271" t="s">
        <v>75</v>
      </c>
      <c r="D29" s="115"/>
      <c r="E29" s="116"/>
      <c r="F29" s="215">
        <v>8</v>
      </c>
      <c r="G29" s="215"/>
      <c r="H29" s="215"/>
      <c r="I29" s="216"/>
      <c r="J29" s="122">
        <f t="shared" si="17"/>
        <v>48</v>
      </c>
      <c r="K29" s="119">
        <f t="shared" si="18"/>
        <v>2</v>
      </c>
      <c r="L29" s="240">
        <f t="shared" si="19"/>
        <v>0</v>
      </c>
      <c r="M29" s="240">
        <f t="shared" si="20"/>
        <v>46</v>
      </c>
      <c r="N29" s="240">
        <f t="shared" si="21"/>
        <v>32</v>
      </c>
      <c r="O29" s="240">
        <f t="shared" si="22"/>
        <v>14</v>
      </c>
      <c r="P29" s="119">
        <f t="shared" si="23"/>
        <v>0</v>
      </c>
      <c r="Q29" s="119">
        <f t="shared" si="24"/>
        <v>0</v>
      </c>
      <c r="R29" s="119">
        <f t="shared" si="25"/>
        <v>0</v>
      </c>
      <c r="S29" s="120"/>
      <c r="T29" s="241">
        <f t="shared" si="15"/>
        <v>0</v>
      </c>
      <c r="U29" s="118"/>
      <c r="V29" s="118"/>
      <c r="W29" s="240">
        <f t="shared" si="16"/>
        <v>0</v>
      </c>
      <c r="X29" s="122"/>
      <c r="Y29" s="122"/>
      <c r="Z29" s="118"/>
      <c r="AA29" s="118"/>
      <c r="AB29" s="118"/>
      <c r="AC29" s="123"/>
      <c r="AD29" s="241">
        <f t="shared" si="26"/>
        <v>0</v>
      </c>
      <c r="AE29" s="118"/>
      <c r="AF29" s="118"/>
      <c r="AG29" s="240">
        <f t="shared" si="27"/>
        <v>0</v>
      </c>
      <c r="AH29" s="118"/>
      <c r="AI29" s="118"/>
      <c r="AJ29" s="118"/>
      <c r="AK29" s="118"/>
      <c r="AL29" s="118"/>
      <c r="AM29" s="123"/>
      <c r="AN29" s="241">
        <f t="shared" si="28"/>
        <v>0</v>
      </c>
      <c r="AO29" s="118"/>
      <c r="AP29" s="118"/>
      <c r="AQ29" s="240">
        <f t="shared" si="29"/>
        <v>0</v>
      </c>
      <c r="AR29" s="118"/>
      <c r="AS29" s="118"/>
      <c r="AT29" s="118"/>
      <c r="AU29" s="118"/>
      <c r="AV29" s="118"/>
      <c r="AW29" s="123"/>
      <c r="AX29" s="241">
        <f t="shared" si="30"/>
        <v>0</v>
      </c>
      <c r="AY29" s="118"/>
      <c r="AZ29" s="118"/>
      <c r="BA29" s="240">
        <f t="shared" si="31"/>
        <v>0</v>
      </c>
      <c r="BB29" s="118"/>
      <c r="BC29" s="118"/>
      <c r="BD29" s="118"/>
      <c r="BE29" s="118"/>
      <c r="BF29" s="118"/>
      <c r="BG29" s="123"/>
      <c r="BH29" s="241">
        <f t="shared" si="32"/>
        <v>0</v>
      </c>
      <c r="BI29" s="118"/>
      <c r="BJ29" s="118"/>
      <c r="BK29" s="240">
        <f t="shared" si="33"/>
        <v>0</v>
      </c>
      <c r="BL29" s="118"/>
      <c r="BM29" s="118"/>
      <c r="BN29" s="118"/>
      <c r="BO29" s="118"/>
      <c r="BP29" s="118"/>
      <c r="BQ29" s="123"/>
      <c r="BR29" s="241">
        <f t="shared" si="34"/>
        <v>48</v>
      </c>
      <c r="BS29" s="118">
        <v>2</v>
      </c>
      <c r="BT29" s="118"/>
      <c r="BU29" s="240">
        <f t="shared" si="35"/>
        <v>46</v>
      </c>
      <c r="BV29" s="118">
        <v>32</v>
      </c>
      <c r="BW29" s="118">
        <v>14</v>
      </c>
      <c r="BX29" s="118"/>
      <c r="BY29" s="118"/>
      <c r="BZ29" s="118"/>
      <c r="CA29" s="123"/>
      <c r="CB29" s="222"/>
      <c r="CC29" s="121">
        <v>36</v>
      </c>
      <c r="CD29" s="262">
        <f t="shared" si="14"/>
        <v>12</v>
      </c>
    </row>
    <row r="30" spans="1:82" ht="24.75" customHeight="1">
      <c r="A30" s="96">
        <v>42</v>
      </c>
      <c r="B30" s="113" t="s">
        <v>69</v>
      </c>
      <c r="C30" s="272" t="s">
        <v>601</v>
      </c>
      <c r="D30" s="115"/>
      <c r="E30" s="116"/>
      <c r="F30" s="215">
        <v>8</v>
      </c>
      <c r="G30" s="215"/>
      <c r="H30" s="215">
        <v>4.6</v>
      </c>
      <c r="I30" s="216"/>
      <c r="J30" s="122">
        <f t="shared" si="17"/>
        <v>186</v>
      </c>
      <c r="K30" s="119">
        <f t="shared" si="18"/>
        <v>12</v>
      </c>
      <c r="L30" s="240">
        <f t="shared" si="19"/>
        <v>0</v>
      </c>
      <c r="M30" s="240">
        <f t="shared" si="20"/>
        <v>174</v>
      </c>
      <c r="N30" s="240">
        <f t="shared" si="21"/>
        <v>6</v>
      </c>
      <c r="O30" s="240">
        <f t="shared" si="22"/>
        <v>168</v>
      </c>
      <c r="P30" s="119">
        <f t="shared" si="23"/>
        <v>0</v>
      </c>
      <c r="Q30" s="119">
        <f t="shared" si="24"/>
        <v>0</v>
      </c>
      <c r="R30" s="119">
        <f t="shared" si="25"/>
        <v>0</v>
      </c>
      <c r="S30" s="120"/>
      <c r="T30" s="241">
        <f t="shared" si="15"/>
        <v>36</v>
      </c>
      <c r="U30" s="118">
        <v>4</v>
      </c>
      <c r="V30" s="118"/>
      <c r="W30" s="240">
        <f t="shared" si="16"/>
        <v>32</v>
      </c>
      <c r="X30" s="122">
        <v>2</v>
      </c>
      <c r="Y30" s="122">
        <v>30</v>
      </c>
      <c r="Z30" s="118"/>
      <c r="AA30" s="118"/>
      <c r="AB30" s="118"/>
      <c r="AC30" s="123"/>
      <c r="AD30" s="241">
        <f t="shared" si="26"/>
        <v>42</v>
      </c>
      <c r="AE30" s="118">
        <v>4</v>
      </c>
      <c r="AF30" s="118"/>
      <c r="AG30" s="240">
        <f t="shared" si="27"/>
        <v>38</v>
      </c>
      <c r="AH30" s="118">
        <v>4</v>
      </c>
      <c r="AI30" s="122">
        <v>34</v>
      </c>
      <c r="AJ30" s="118"/>
      <c r="AK30" s="118"/>
      <c r="AL30" s="118"/>
      <c r="AM30" s="123"/>
      <c r="AN30" s="241">
        <f t="shared" si="28"/>
        <v>18</v>
      </c>
      <c r="AO30" s="118"/>
      <c r="AP30" s="118"/>
      <c r="AQ30" s="240">
        <f t="shared" si="29"/>
        <v>18</v>
      </c>
      <c r="AR30" s="118"/>
      <c r="AS30" s="122">
        <v>18</v>
      </c>
      <c r="AT30" s="118"/>
      <c r="AU30" s="118"/>
      <c r="AV30" s="118"/>
      <c r="AW30" s="123"/>
      <c r="AX30" s="241">
        <f t="shared" si="30"/>
        <v>44</v>
      </c>
      <c r="AY30" s="118"/>
      <c r="AZ30" s="118"/>
      <c r="BA30" s="240">
        <f t="shared" si="31"/>
        <v>44</v>
      </c>
      <c r="BB30" s="118"/>
      <c r="BC30" s="122">
        <v>44</v>
      </c>
      <c r="BD30" s="118"/>
      <c r="BE30" s="118"/>
      <c r="BF30" s="118"/>
      <c r="BG30" s="123"/>
      <c r="BH30" s="241">
        <f t="shared" si="32"/>
        <v>20</v>
      </c>
      <c r="BI30" s="118">
        <v>2</v>
      </c>
      <c r="BJ30" s="118"/>
      <c r="BK30" s="240">
        <f t="shared" si="33"/>
        <v>18</v>
      </c>
      <c r="BL30" s="118"/>
      <c r="BM30" s="122">
        <v>18</v>
      </c>
      <c r="BN30" s="118"/>
      <c r="BO30" s="118"/>
      <c r="BP30" s="118"/>
      <c r="BQ30" s="123"/>
      <c r="BR30" s="241">
        <f t="shared" si="34"/>
        <v>26</v>
      </c>
      <c r="BS30" s="118">
        <v>2</v>
      </c>
      <c r="BT30" s="118"/>
      <c r="BU30" s="240">
        <f t="shared" si="35"/>
        <v>24</v>
      </c>
      <c r="BV30" s="118"/>
      <c r="BW30" s="122">
        <v>24</v>
      </c>
      <c r="BX30" s="118"/>
      <c r="BY30" s="118"/>
      <c r="BZ30" s="118"/>
      <c r="CA30" s="123"/>
      <c r="CB30" s="222"/>
      <c r="CC30" s="121">
        <v>176</v>
      </c>
      <c r="CD30" s="262">
        <f t="shared" si="14"/>
        <v>10</v>
      </c>
    </row>
    <row r="31" spans="1:82" ht="13.5" customHeight="1">
      <c r="A31" s="96">
        <v>43</v>
      </c>
      <c r="B31" s="113" t="s">
        <v>71</v>
      </c>
      <c r="C31" s="271" t="s">
        <v>21</v>
      </c>
      <c r="D31" s="115"/>
      <c r="E31" s="116" t="s">
        <v>605</v>
      </c>
      <c r="F31" s="215" t="s">
        <v>604</v>
      </c>
      <c r="G31" s="215"/>
      <c r="H31" s="215"/>
      <c r="I31" s="216"/>
      <c r="J31" s="122">
        <f t="shared" si="17"/>
        <v>260</v>
      </c>
      <c r="K31" s="119">
        <f t="shared" si="18"/>
        <v>6</v>
      </c>
      <c r="L31" s="240">
        <f t="shared" si="19"/>
        <v>0</v>
      </c>
      <c r="M31" s="240">
        <f t="shared" si="20"/>
        <v>254</v>
      </c>
      <c r="N31" s="240">
        <f t="shared" si="21"/>
        <v>12</v>
      </c>
      <c r="O31" s="240">
        <f t="shared" si="22"/>
        <v>242</v>
      </c>
      <c r="P31" s="119">
        <f t="shared" si="23"/>
        <v>0</v>
      </c>
      <c r="Q31" s="119">
        <f t="shared" si="24"/>
        <v>0</v>
      </c>
      <c r="R31" s="119">
        <f t="shared" si="25"/>
        <v>0</v>
      </c>
      <c r="S31" s="120"/>
      <c r="T31" s="241">
        <f t="shared" si="15"/>
        <v>54</v>
      </c>
      <c r="U31" s="118">
        <v>2</v>
      </c>
      <c r="V31" s="118"/>
      <c r="W31" s="240">
        <f t="shared" si="16"/>
        <v>52</v>
      </c>
      <c r="X31" s="122">
        <v>6</v>
      </c>
      <c r="Y31" s="122">
        <v>46</v>
      </c>
      <c r="Z31" s="118"/>
      <c r="AA31" s="118"/>
      <c r="AB31" s="118"/>
      <c r="AC31" s="123"/>
      <c r="AD31" s="241">
        <f t="shared" si="26"/>
        <v>64</v>
      </c>
      <c r="AE31" s="118">
        <v>2</v>
      </c>
      <c r="AF31" s="118"/>
      <c r="AG31" s="240">
        <f t="shared" si="27"/>
        <v>62</v>
      </c>
      <c r="AH31" s="118">
        <v>6</v>
      </c>
      <c r="AI31" s="122">
        <v>56</v>
      </c>
      <c r="AJ31" s="118"/>
      <c r="AK31" s="118"/>
      <c r="AL31" s="118"/>
      <c r="AM31" s="123"/>
      <c r="AN31" s="241">
        <f t="shared" si="28"/>
        <v>26</v>
      </c>
      <c r="AO31" s="118"/>
      <c r="AP31" s="118"/>
      <c r="AQ31" s="240">
        <f t="shared" si="29"/>
        <v>26</v>
      </c>
      <c r="AR31" s="118"/>
      <c r="AS31" s="122">
        <v>26</v>
      </c>
      <c r="AT31" s="118"/>
      <c r="AU31" s="118"/>
      <c r="AV31" s="118"/>
      <c r="AW31" s="123"/>
      <c r="AX31" s="241">
        <f t="shared" si="30"/>
        <v>66</v>
      </c>
      <c r="AY31" s="118"/>
      <c r="AZ31" s="118"/>
      <c r="BA31" s="240">
        <f t="shared" si="31"/>
        <v>66</v>
      </c>
      <c r="BB31" s="118"/>
      <c r="BC31" s="122">
        <v>66</v>
      </c>
      <c r="BD31" s="118"/>
      <c r="BE31" s="118"/>
      <c r="BF31" s="118"/>
      <c r="BG31" s="123"/>
      <c r="BH31" s="241">
        <f t="shared" si="32"/>
        <v>20</v>
      </c>
      <c r="BI31" s="118"/>
      <c r="BJ31" s="118"/>
      <c r="BK31" s="240">
        <f t="shared" si="33"/>
        <v>20</v>
      </c>
      <c r="BL31" s="118"/>
      <c r="BM31" s="122">
        <v>20</v>
      </c>
      <c r="BN31" s="118"/>
      <c r="BO31" s="118"/>
      <c r="BP31" s="118"/>
      <c r="BQ31" s="123"/>
      <c r="BR31" s="241">
        <f t="shared" si="34"/>
        <v>30</v>
      </c>
      <c r="BS31" s="118">
        <v>2</v>
      </c>
      <c r="BT31" s="118"/>
      <c r="BU31" s="240">
        <f t="shared" si="35"/>
        <v>28</v>
      </c>
      <c r="BV31" s="118"/>
      <c r="BW31" s="122">
        <v>28</v>
      </c>
      <c r="BX31" s="118"/>
      <c r="BY31" s="118"/>
      <c r="BZ31" s="118"/>
      <c r="CA31" s="123"/>
      <c r="CB31" s="222"/>
      <c r="CC31" s="121">
        <v>160</v>
      </c>
      <c r="CD31" s="262">
        <f t="shared" si="14"/>
        <v>100</v>
      </c>
    </row>
    <row r="32" spans="1:82" ht="13.5" customHeight="1">
      <c r="A32" s="96">
        <v>44</v>
      </c>
      <c r="B32" s="113" t="s">
        <v>74</v>
      </c>
      <c r="C32" s="271" t="s">
        <v>72</v>
      </c>
      <c r="D32" s="115"/>
      <c r="E32" s="116"/>
      <c r="F32" s="215">
        <v>3</v>
      </c>
      <c r="G32" s="215"/>
      <c r="H32" s="215"/>
      <c r="I32" s="216"/>
      <c r="J32" s="122">
        <f t="shared" si="17"/>
        <v>50</v>
      </c>
      <c r="K32" s="119">
        <f t="shared" si="18"/>
        <v>4</v>
      </c>
      <c r="L32" s="240">
        <f t="shared" si="19"/>
        <v>0</v>
      </c>
      <c r="M32" s="240">
        <f t="shared" si="20"/>
        <v>46</v>
      </c>
      <c r="N32" s="240">
        <f t="shared" si="21"/>
        <v>30</v>
      </c>
      <c r="O32" s="240">
        <f t="shared" si="22"/>
        <v>16</v>
      </c>
      <c r="P32" s="119">
        <f t="shared" si="23"/>
        <v>0</v>
      </c>
      <c r="Q32" s="119">
        <f t="shared" si="24"/>
        <v>0</v>
      </c>
      <c r="R32" s="119">
        <f t="shared" si="25"/>
        <v>0</v>
      </c>
      <c r="S32" s="120"/>
      <c r="T32" s="241">
        <f t="shared" si="15"/>
        <v>50</v>
      </c>
      <c r="U32" s="118">
        <v>4</v>
      </c>
      <c r="V32" s="118"/>
      <c r="W32" s="240">
        <f t="shared" si="16"/>
        <v>46</v>
      </c>
      <c r="X32" s="122">
        <v>30</v>
      </c>
      <c r="Y32" s="122">
        <v>16</v>
      </c>
      <c r="Z32" s="118"/>
      <c r="AA32" s="118"/>
      <c r="AB32" s="118"/>
      <c r="AC32" s="123"/>
      <c r="AD32" s="241">
        <f t="shared" si="26"/>
        <v>0</v>
      </c>
      <c r="AE32" s="118"/>
      <c r="AF32" s="118"/>
      <c r="AG32" s="240">
        <f t="shared" si="27"/>
        <v>0</v>
      </c>
      <c r="AH32" s="122"/>
      <c r="AI32" s="122"/>
      <c r="AJ32" s="118"/>
      <c r="AK32" s="118"/>
      <c r="AL32" s="118"/>
      <c r="AM32" s="123"/>
      <c r="AN32" s="241">
        <f t="shared" si="28"/>
        <v>0</v>
      </c>
      <c r="AO32" s="118"/>
      <c r="AP32" s="118"/>
      <c r="AQ32" s="240">
        <f t="shared" si="29"/>
        <v>0</v>
      </c>
      <c r="AR32" s="118"/>
      <c r="AS32" s="118"/>
      <c r="AT32" s="118"/>
      <c r="AU32" s="118"/>
      <c r="AV32" s="118"/>
      <c r="AW32" s="123"/>
      <c r="AX32" s="241">
        <f t="shared" si="30"/>
        <v>0</v>
      </c>
      <c r="AY32" s="118"/>
      <c r="AZ32" s="118"/>
      <c r="BA32" s="240">
        <f t="shared" si="31"/>
        <v>0</v>
      </c>
      <c r="BB32" s="118"/>
      <c r="BC32" s="118"/>
      <c r="BD32" s="118"/>
      <c r="BE32" s="118"/>
      <c r="BF32" s="118"/>
      <c r="BG32" s="123"/>
      <c r="BH32" s="241">
        <f t="shared" si="32"/>
        <v>0</v>
      </c>
      <c r="BI32" s="118"/>
      <c r="BJ32" s="118"/>
      <c r="BK32" s="240">
        <f t="shared" si="33"/>
        <v>0</v>
      </c>
      <c r="BL32" s="118"/>
      <c r="BM32" s="118"/>
      <c r="BN32" s="118"/>
      <c r="BO32" s="118"/>
      <c r="BP32" s="118"/>
      <c r="BQ32" s="123"/>
      <c r="BR32" s="241">
        <f t="shared" si="34"/>
        <v>0</v>
      </c>
      <c r="BS32" s="118"/>
      <c r="BT32" s="118"/>
      <c r="BU32" s="240">
        <f t="shared" si="35"/>
        <v>0</v>
      </c>
      <c r="BV32" s="118"/>
      <c r="BW32" s="118"/>
      <c r="BX32" s="118"/>
      <c r="BY32" s="118"/>
      <c r="BZ32" s="118"/>
      <c r="CA32" s="123"/>
      <c r="CB32" s="222"/>
      <c r="CC32" s="121">
        <v>0</v>
      </c>
      <c r="CD32" s="262">
        <f t="shared" si="14"/>
        <v>50</v>
      </c>
    </row>
    <row r="33" spans="1:82" ht="13.5" customHeight="1">
      <c r="A33" s="96"/>
      <c r="B33" s="113" t="s">
        <v>591</v>
      </c>
      <c r="C33" s="273" t="s">
        <v>590</v>
      </c>
      <c r="D33" s="115"/>
      <c r="E33" s="116"/>
      <c r="F33" s="215">
        <v>3</v>
      </c>
      <c r="G33" s="215"/>
      <c r="H33" s="215"/>
      <c r="I33" s="216"/>
      <c r="J33" s="122">
        <f t="shared" si="17"/>
        <v>38</v>
      </c>
      <c r="K33" s="119">
        <f t="shared" si="18"/>
        <v>4</v>
      </c>
      <c r="L33" s="240">
        <f t="shared" si="19"/>
        <v>0</v>
      </c>
      <c r="M33" s="240">
        <f t="shared" si="20"/>
        <v>34</v>
      </c>
      <c r="N33" s="240">
        <f t="shared" si="21"/>
        <v>28</v>
      </c>
      <c r="O33" s="240">
        <f t="shared" si="22"/>
        <v>6</v>
      </c>
      <c r="P33" s="119">
        <f t="shared" si="23"/>
        <v>0</v>
      </c>
      <c r="Q33" s="119">
        <f t="shared" si="24"/>
        <v>0</v>
      </c>
      <c r="R33" s="119">
        <f t="shared" si="25"/>
        <v>0</v>
      </c>
      <c r="S33" s="120"/>
      <c r="T33" s="241">
        <f t="shared" si="15"/>
        <v>38</v>
      </c>
      <c r="U33" s="118">
        <v>4</v>
      </c>
      <c r="V33" s="118"/>
      <c r="W33" s="240">
        <f t="shared" si="16"/>
        <v>34</v>
      </c>
      <c r="X33" s="122">
        <v>28</v>
      </c>
      <c r="Y33" s="122">
        <v>6</v>
      </c>
      <c r="Z33" s="118"/>
      <c r="AA33" s="118"/>
      <c r="AB33" s="118"/>
      <c r="AC33" s="123"/>
      <c r="AD33" s="241">
        <f t="shared" si="26"/>
        <v>0</v>
      </c>
      <c r="AE33" s="118"/>
      <c r="AF33" s="118"/>
      <c r="AG33" s="240">
        <f t="shared" si="27"/>
        <v>0</v>
      </c>
      <c r="AH33" s="122"/>
      <c r="AI33" s="122"/>
      <c r="AJ33" s="118"/>
      <c r="AK33" s="118"/>
      <c r="AL33" s="118"/>
      <c r="AM33" s="123"/>
      <c r="AN33" s="241">
        <f t="shared" si="28"/>
        <v>0</v>
      </c>
      <c r="AO33" s="118"/>
      <c r="AP33" s="118"/>
      <c r="AQ33" s="240">
        <f t="shared" si="29"/>
        <v>0</v>
      </c>
      <c r="AR33" s="118"/>
      <c r="AS33" s="118"/>
      <c r="AT33" s="118"/>
      <c r="AU33" s="118"/>
      <c r="AV33" s="118"/>
      <c r="AW33" s="123"/>
      <c r="AX33" s="241">
        <f t="shared" si="30"/>
        <v>0</v>
      </c>
      <c r="AY33" s="118"/>
      <c r="AZ33" s="118"/>
      <c r="BA33" s="240">
        <f t="shared" si="31"/>
        <v>0</v>
      </c>
      <c r="BB33" s="118"/>
      <c r="BC33" s="118"/>
      <c r="BD33" s="118"/>
      <c r="BE33" s="118"/>
      <c r="BF33" s="118"/>
      <c r="BG33" s="123"/>
      <c r="BH33" s="241">
        <f t="shared" si="32"/>
        <v>0</v>
      </c>
      <c r="BI33" s="118"/>
      <c r="BJ33" s="118"/>
      <c r="BK33" s="240">
        <f t="shared" si="33"/>
        <v>0</v>
      </c>
      <c r="BL33" s="118"/>
      <c r="BM33" s="118"/>
      <c r="BN33" s="118"/>
      <c r="BO33" s="118"/>
      <c r="BP33" s="118"/>
      <c r="BQ33" s="123"/>
      <c r="BR33" s="241">
        <f t="shared" si="34"/>
        <v>0</v>
      </c>
      <c r="BS33" s="118"/>
      <c r="BT33" s="118"/>
      <c r="BU33" s="240">
        <f t="shared" si="35"/>
        <v>0</v>
      </c>
      <c r="BV33" s="118"/>
      <c r="BW33" s="118"/>
      <c r="BX33" s="118"/>
      <c r="BY33" s="118"/>
      <c r="BZ33" s="118"/>
      <c r="CA33" s="123"/>
      <c r="CB33" s="222"/>
      <c r="CC33" s="121">
        <v>0</v>
      </c>
      <c r="CD33" s="262">
        <f t="shared" si="14"/>
        <v>38</v>
      </c>
    </row>
    <row r="34" spans="1:82" ht="8.25" customHeight="1">
      <c r="A34" s="96">
        <v>46</v>
      </c>
      <c r="B34" s="111" t="s">
        <v>217</v>
      </c>
      <c r="C34" s="274"/>
      <c r="D34" s="111"/>
      <c r="E34" s="111"/>
      <c r="F34" s="111"/>
      <c r="G34" s="223"/>
      <c r="H34" s="223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223"/>
      <c r="CC34" s="111"/>
      <c r="CD34" s="111"/>
    </row>
    <row r="35" spans="1:82" ht="3.75" customHeight="1" thickBot="1">
      <c r="A35" s="96">
        <v>47</v>
      </c>
      <c r="B35" s="97"/>
      <c r="C35" s="275"/>
      <c r="D35" s="97"/>
      <c r="E35" s="97"/>
      <c r="F35" s="97"/>
      <c r="G35" s="221"/>
      <c r="H35" s="221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221"/>
      <c r="CC35" s="97"/>
      <c r="CD35" s="97"/>
    </row>
    <row r="36" spans="1:82" ht="23.25" customHeight="1" thickBot="1">
      <c r="A36" s="100">
        <v>48</v>
      </c>
      <c r="B36" s="101" t="s">
        <v>76</v>
      </c>
      <c r="C36" s="270" t="s">
        <v>77</v>
      </c>
      <c r="D36" s="103"/>
      <c r="E36" s="104"/>
      <c r="F36" s="237">
        <v>3</v>
      </c>
      <c r="G36" s="237"/>
      <c r="H36" s="237"/>
      <c r="I36" s="238"/>
      <c r="J36" s="246">
        <f aca="true" t="shared" si="36" ref="J36:R39">T36+AD36+AN36+AX36+BH36+BR36</f>
        <v>158</v>
      </c>
      <c r="K36" s="106">
        <f t="shared" si="36"/>
        <v>18</v>
      </c>
      <c r="L36" s="247">
        <f t="shared" si="36"/>
        <v>0</v>
      </c>
      <c r="M36" s="247">
        <f t="shared" si="36"/>
        <v>140</v>
      </c>
      <c r="N36" s="247">
        <f t="shared" si="36"/>
        <v>72</v>
      </c>
      <c r="O36" s="247">
        <f t="shared" si="36"/>
        <v>68</v>
      </c>
      <c r="P36" s="106">
        <f t="shared" si="36"/>
        <v>0</v>
      </c>
      <c r="Q36" s="106">
        <f t="shared" si="36"/>
        <v>0</v>
      </c>
      <c r="R36" s="106">
        <f t="shared" si="36"/>
        <v>0</v>
      </c>
      <c r="S36" s="107"/>
      <c r="T36" s="248">
        <f>T37+T38+T39</f>
        <v>80</v>
      </c>
      <c r="U36" s="247">
        <f>U37+U38+U39</f>
        <v>12</v>
      </c>
      <c r="V36" s="247">
        <f>V37+V38+V39</f>
        <v>0</v>
      </c>
      <c r="W36" s="247">
        <f aca="true" t="shared" si="37" ref="W36:AB36">W37+W38+W39</f>
        <v>68</v>
      </c>
      <c r="X36" s="247">
        <f t="shared" si="37"/>
        <v>26</v>
      </c>
      <c r="Y36" s="247">
        <f t="shared" si="37"/>
        <v>42</v>
      </c>
      <c r="Z36" s="247">
        <f t="shared" si="37"/>
        <v>0</v>
      </c>
      <c r="AA36" s="247">
        <f t="shared" si="37"/>
        <v>0</v>
      </c>
      <c r="AB36" s="247">
        <f t="shared" si="37"/>
        <v>0</v>
      </c>
      <c r="AC36" s="107"/>
      <c r="AD36" s="248">
        <f aca="true" t="shared" si="38" ref="AD36:AL36">AD37+AD38+AD39</f>
        <v>78</v>
      </c>
      <c r="AE36" s="247">
        <f t="shared" si="38"/>
        <v>6</v>
      </c>
      <c r="AF36" s="247">
        <f t="shared" si="38"/>
        <v>0</v>
      </c>
      <c r="AG36" s="247">
        <f t="shared" si="38"/>
        <v>72</v>
      </c>
      <c r="AH36" s="247">
        <f t="shared" si="38"/>
        <v>46</v>
      </c>
      <c r="AI36" s="247">
        <f t="shared" si="38"/>
        <v>26</v>
      </c>
      <c r="AJ36" s="247">
        <f t="shared" si="38"/>
        <v>0</v>
      </c>
      <c r="AK36" s="247">
        <f t="shared" si="38"/>
        <v>0</v>
      </c>
      <c r="AL36" s="247">
        <f t="shared" si="38"/>
        <v>0</v>
      </c>
      <c r="AM36" s="107"/>
      <c r="AN36" s="108"/>
      <c r="AO36" s="106"/>
      <c r="AP36" s="106"/>
      <c r="AQ36" s="106"/>
      <c r="AR36" s="106"/>
      <c r="AS36" s="106"/>
      <c r="AT36" s="106"/>
      <c r="AU36" s="106"/>
      <c r="AV36" s="106"/>
      <c r="AW36" s="107"/>
      <c r="AX36" s="248">
        <f aca="true" t="shared" si="39" ref="AX36:BF36">AX37+AX38+AX39</f>
        <v>0</v>
      </c>
      <c r="AY36" s="247">
        <f t="shared" si="39"/>
        <v>0</v>
      </c>
      <c r="AZ36" s="247">
        <f t="shared" si="39"/>
        <v>0</v>
      </c>
      <c r="BA36" s="247">
        <f t="shared" si="39"/>
        <v>0</v>
      </c>
      <c r="BB36" s="247">
        <f t="shared" si="39"/>
        <v>0</v>
      </c>
      <c r="BC36" s="247">
        <f t="shared" si="39"/>
        <v>0</v>
      </c>
      <c r="BD36" s="247">
        <f t="shared" si="39"/>
        <v>0</v>
      </c>
      <c r="BE36" s="247">
        <f t="shared" si="39"/>
        <v>0</v>
      </c>
      <c r="BF36" s="247">
        <f t="shared" si="39"/>
        <v>0</v>
      </c>
      <c r="BG36" s="107"/>
      <c r="BH36" s="248">
        <f aca="true" t="shared" si="40" ref="BH36:BP36">BH37+BH38+BH39</f>
        <v>0</v>
      </c>
      <c r="BI36" s="247">
        <f t="shared" si="40"/>
        <v>0</v>
      </c>
      <c r="BJ36" s="247">
        <f t="shared" si="40"/>
        <v>0</v>
      </c>
      <c r="BK36" s="247">
        <f t="shared" si="40"/>
        <v>0</v>
      </c>
      <c r="BL36" s="247">
        <f t="shared" si="40"/>
        <v>0</v>
      </c>
      <c r="BM36" s="247">
        <f t="shared" si="40"/>
        <v>0</v>
      </c>
      <c r="BN36" s="247">
        <f t="shared" si="40"/>
        <v>0</v>
      </c>
      <c r="BO36" s="247">
        <f t="shared" si="40"/>
        <v>0</v>
      </c>
      <c r="BP36" s="247">
        <f t="shared" si="40"/>
        <v>0</v>
      </c>
      <c r="BQ36" s="107"/>
      <c r="BR36" s="248">
        <f aca="true" t="shared" si="41" ref="BR36:BZ36">BR37+BR38+BR39</f>
        <v>0</v>
      </c>
      <c r="BS36" s="247">
        <f t="shared" si="41"/>
        <v>0</v>
      </c>
      <c r="BT36" s="247">
        <f t="shared" si="41"/>
        <v>0</v>
      </c>
      <c r="BU36" s="247">
        <f t="shared" si="41"/>
        <v>0</v>
      </c>
      <c r="BV36" s="247">
        <f t="shared" si="41"/>
        <v>0</v>
      </c>
      <c r="BW36" s="247">
        <f t="shared" si="41"/>
        <v>0</v>
      </c>
      <c r="BX36" s="247">
        <f t="shared" si="41"/>
        <v>0</v>
      </c>
      <c r="BY36" s="247">
        <f t="shared" si="41"/>
        <v>0</v>
      </c>
      <c r="BZ36" s="247">
        <f t="shared" si="41"/>
        <v>0</v>
      </c>
      <c r="CA36" s="107"/>
      <c r="CB36" s="220"/>
      <c r="CC36" s="108">
        <v>144</v>
      </c>
      <c r="CD36" s="250">
        <f>J36-CC36</f>
        <v>14</v>
      </c>
    </row>
    <row r="37" spans="1:82" ht="13.5" customHeight="1">
      <c r="A37" s="96">
        <v>49</v>
      </c>
      <c r="B37" s="113" t="s">
        <v>79</v>
      </c>
      <c r="C37" s="271" t="s">
        <v>19</v>
      </c>
      <c r="D37" s="115"/>
      <c r="E37" s="116"/>
      <c r="F37" s="215" t="s">
        <v>16</v>
      </c>
      <c r="G37" s="215"/>
      <c r="H37" s="215"/>
      <c r="I37" s="216"/>
      <c r="J37" s="242">
        <f t="shared" si="36"/>
        <v>44</v>
      </c>
      <c r="K37" s="243">
        <f t="shared" si="36"/>
        <v>8</v>
      </c>
      <c r="L37" s="244">
        <f t="shared" si="36"/>
        <v>0</v>
      </c>
      <c r="M37" s="244">
        <f t="shared" si="36"/>
        <v>36</v>
      </c>
      <c r="N37" s="244">
        <f t="shared" si="36"/>
        <v>20</v>
      </c>
      <c r="O37" s="244">
        <f t="shared" si="36"/>
        <v>16</v>
      </c>
      <c r="P37" s="243">
        <f t="shared" si="36"/>
        <v>0</v>
      </c>
      <c r="Q37" s="243">
        <f t="shared" si="36"/>
        <v>0</v>
      </c>
      <c r="R37" s="243">
        <f t="shared" si="36"/>
        <v>0</v>
      </c>
      <c r="S37" s="245"/>
      <c r="T37" s="241">
        <f>U37+W37</f>
        <v>44</v>
      </c>
      <c r="U37" s="118">
        <v>8</v>
      </c>
      <c r="V37" s="118"/>
      <c r="W37" s="240">
        <f>X37+Y37+Z37+AA37+AB37</f>
        <v>36</v>
      </c>
      <c r="X37" s="122">
        <v>20</v>
      </c>
      <c r="Y37" s="122">
        <v>16</v>
      </c>
      <c r="Z37" s="118"/>
      <c r="AA37" s="118"/>
      <c r="AB37" s="118"/>
      <c r="AC37" s="123"/>
      <c r="AD37" s="241">
        <f>AE37+AG37</f>
        <v>0</v>
      </c>
      <c r="AE37" s="118"/>
      <c r="AF37" s="118"/>
      <c r="AG37" s="240">
        <f>AH37+AI37+AJ37+AK37+AL37</f>
        <v>0</v>
      </c>
      <c r="AH37" s="118"/>
      <c r="AI37" s="118"/>
      <c r="AJ37" s="118"/>
      <c r="AK37" s="118"/>
      <c r="AL37" s="118"/>
      <c r="AM37" s="123"/>
      <c r="AN37" s="241">
        <f>AO37+AQ37</f>
        <v>0</v>
      </c>
      <c r="AO37" s="118"/>
      <c r="AP37" s="118"/>
      <c r="AQ37" s="240">
        <f>AR37+AS37+AT37+AU37+AV37</f>
        <v>0</v>
      </c>
      <c r="AR37" s="118"/>
      <c r="AS37" s="118"/>
      <c r="AT37" s="118"/>
      <c r="AU37" s="118"/>
      <c r="AV37" s="118"/>
      <c r="AW37" s="123"/>
      <c r="AX37" s="241">
        <f>AY37+BA37</f>
        <v>0</v>
      </c>
      <c r="AY37" s="118"/>
      <c r="AZ37" s="118"/>
      <c r="BA37" s="240">
        <f>BB37+BC37+BD37+BE37+BF37</f>
        <v>0</v>
      </c>
      <c r="BB37" s="118"/>
      <c r="BC37" s="118"/>
      <c r="BD37" s="118"/>
      <c r="BE37" s="118"/>
      <c r="BF37" s="118"/>
      <c r="BG37" s="123"/>
      <c r="BH37" s="241">
        <f>BI37+BK37</f>
        <v>0</v>
      </c>
      <c r="BI37" s="118"/>
      <c r="BJ37" s="118"/>
      <c r="BK37" s="240">
        <f>BL37+BM37+BN37+BO37+BP37</f>
        <v>0</v>
      </c>
      <c r="BL37" s="118"/>
      <c r="BM37" s="118"/>
      <c r="BN37" s="118"/>
      <c r="BO37" s="118"/>
      <c r="BP37" s="118"/>
      <c r="BQ37" s="123"/>
      <c r="BR37" s="241">
        <f>BS37+BU37</f>
        <v>0</v>
      </c>
      <c r="BS37" s="118"/>
      <c r="BT37" s="118"/>
      <c r="BU37" s="240">
        <f>BV37+BW37+BX37+BY37+BZ37</f>
        <v>0</v>
      </c>
      <c r="BV37" s="118"/>
      <c r="BW37" s="118"/>
      <c r="BX37" s="118"/>
      <c r="BY37" s="118"/>
      <c r="BZ37" s="118"/>
      <c r="CA37" s="123"/>
      <c r="CB37" s="222"/>
      <c r="CC37" s="121">
        <v>36</v>
      </c>
      <c r="CD37" s="262">
        <f>J37-CC37</f>
        <v>8</v>
      </c>
    </row>
    <row r="38" spans="1:82" ht="13.5" customHeight="1">
      <c r="A38" s="96">
        <v>50</v>
      </c>
      <c r="B38" s="113" t="s">
        <v>81</v>
      </c>
      <c r="C38" s="271" t="s">
        <v>82</v>
      </c>
      <c r="D38" s="115"/>
      <c r="E38" s="116"/>
      <c r="F38" s="215">
        <v>4</v>
      </c>
      <c r="G38" s="215"/>
      <c r="H38" s="215"/>
      <c r="I38" s="216"/>
      <c r="J38" s="122">
        <f t="shared" si="36"/>
        <v>36</v>
      </c>
      <c r="K38" s="119">
        <f t="shared" si="36"/>
        <v>4</v>
      </c>
      <c r="L38" s="240">
        <f t="shared" si="36"/>
        <v>0</v>
      </c>
      <c r="M38" s="240">
        <f t="shared" si="36"/>
        <v>32</v>
      </c>
      <c r="N38" s="240">
        <f t="shared" si="36"/>
        <v>32</v>
      </c>
      <c r="O38" s="240">
        <f t="shared" si="36"/>
        <v>0</v>
      </c>
      <c r="P38" s="119">
        <f t="shared" si="36"/>
        <v>0</v>
      </c>
      <c r="Q38" s="119">
        <f t="shared" si="36"/>
        <v>0</v>
      </c>
      <c r="R38" s="119">
        <f t="shared" si="36"/>
        <v>0</v>
      </c>
      <c r="S38" s="120"/>
      <c r="T38" s="241">
        <f>U38+W38</f>
        <v>0</v>
      </c>
      <c r="U38" s="118"/>
      <c r="V38" s="118"/>
      <c r="W38" s="240">
        <f>X38+Y38+Z38+AA38+AB38</f>
        <v>0</v>
      </c>
      <c r="X38" s="122"/>
      <c r="Y38" s="118"/>
      <c r="Z38" s="118"/>
      <c r="AA38" s="118"/>
      <c r="AB38" s="118"/>
      <c r="AC38" s="123"/>
      <c r="AD38" s="241">
        <f>AE38+AG38</f>
        <v>36</v>
      </c>
      <c r="AE38" s="118">
        <v>4</v>
      </c>
      <c r="AF38" s="118"/>
      <c r="AG38" s="240">
        <f>AH38+AI38+AJ38+AK38+AL38</f>
        <v>32</v>
      </c>
      <c r="AH38" s="118">
        <v>32</v>
      </c>
      <c r="AI38" s="118"/>
      <c r="AJ38" s="118"/>
      <c r="AK38" s="118"/>
      <c r="AL38" s="118"/>
      <c r="AM38" s="123"/>
      <c r="AN38" s="241">
        <f>AO38+AQ38</f>
        <v>0</v>
      </c>
      <c r="AO38" s="118"/>
      <c r="AP38" s="118"/>
      <c r="AQ38" s="240">
        <f>AR38+AS38+AT38+AU38+AV38</f>
        <v>0</v>
      </c>
      <c r="AR38" s="118"/>
      <c r="AS38" s="118"/>
      <c r="AT38" s="118"/>
      <c r="AU38" s="118"/>
      <c r="AV38" s="118"/>
      <c r="AW38" s="123"/>
      <c r="AX38" s="241">
        <f>AY38+BA38</f>
        <v>0</v>
      </c>
      <c r="AY38" s="118"/>
      <c r="AZ38" s="118"/>
      <c r="BA38" s="240">
        <f>BB38+BC38+BD38+BE38+BF38</f>
        <v>0</v>
      </c>
      <c r="BB38" s="118"/>
      <c r="BC38" s="118"/>
      <c r="BD38" s="118"/>
      <c r="BE38" s="118"/>
      <c r="BF38" s="118"/>
      <c r="BG38" s="123"/>
      <c r="BH38" s="241">
        <f>BI38+BK38</f>
        <v>0</v>
      </c>
      <c r="BI38" s="118"/>
      <c r="BJ38" s="118"/>
      <c r="BK38" s="240">
        <f>BL38+BM38+BN38+BO38+BP38</f>
        <v>0</v>
      </c>
      <c r="BL38" s="118"/>
      <c r="BM38" s="118"/>
      <c r="BN38" s="118"/>
      <c r="BO38" s="118"/>
      <c r="BP38" s="118"/>
      <c r="BQ38" s="123"/>
      <c r="BR38" s="241">
        <f>BS38+BU38</f>
        <v>0</v>
      </c>
      <c r="BS38" s="118"/>
      <c r="BT38" s="118"/>
      <c r="BU38" s="240">
        <f>BV38+BW38+BX38+BY38+BZ38</f>
        <v>0</v>
      </c>
      <c r="BV38" s="118"/>
      <c r="BW38" s="118"/>
      <c r="BX38" s="118"/>
      <c r="BY38" s="118"/>
      <c r="BZ38" s="118"/>
      <c r="CA38" s="123"/>
      <c r="CB38" s="222"/>
      <c r="CC38" s="121">
        <v>36</v>
      </c>
      <c r="CD38" s="262">
        <f>J38-CC38</f>
        <v>0</v>
      </c>
    </row>
    <row r="39" spans="1:82" ht="23.25" customHeight="1">
      <c r="A39" s="96">
        <v>51</v>
      </c>
      <c r="B39" s="113" t="s">
        <v>84</v>
      </c>
      <c r="C39" s="271" t="s">
        <v>85</v>
      </c>
      <c r="D39" s="115"/>
      <c r="E39" s="116"/>
      <c r="F39" s="215" t="s">
        <v>24</v>
      </c>
      <c r="G39" s="215"/>
      <c r="H39" s="215"/>
      <c r="I39" s="216"/>
      <c r="J39" s="122">
        <f t="shared" si="36"/>
        <v>78</v>
      </c>
      <c r="K39" s="119">
        <f t="shared" si="36"/>
        <v>6</v>
      </c>
      <c r="L39" s="240">
        <f t="shared" si="36"/>
        <v>0</v>
      </c>
      <c r="M39" s="240">
        <f t="shared" si="36"/>
        <v>72</v>
      </c>
      <c r="N39" s="240">
        <f t="shared" si="36"/>
        <v>20</v>
      </c>
      <c r="O39" s="240">
        <f t="shared" si="36"/>
        <v>52</v>
      </c>
      <c r="P39" s="119">
        <f t="shared" si="36"/>
        <v>0</v>
      </c>
      <c r="Q39" s="119">
        <f t="shared" si="36"/>
        <v>0</v>
      </c>
      <c r="R39" s="119">
        <f t="shared" si="36"/>
        <v>0</v>
      </c>
      <c r="S39" s="120"/>
      <c r="T39" s="241">
        <f>U39+W39</f>
        <v>36</v>
      </c>
      <c r="U39" s="118">
        <v>4</v>
      </c>
      <c r="V39" s="118"/>
      <c r="W39" s="240">
        <f>X39+Y39+Z39+AA39+AB39</f>
        <v>32</v>
      </c>
      <c r="X39" s="122">
        <v>6</v>
      </c>
      <c r="Y39" s="122">
        <v>26</v>
      </c>
      <c r="Z39" s="118"/>
      <c r="AA39" s="118"/>
      <c r="AB39" s="118"/>
      <c r="AC39" s="123"/>
      <c r="AD39" s="241">
        <f>AE39+AG39</f>
        <v>42</v>
      </c>
      <c r="AE39" s="118">
        <v>2</v>
      </c>
      <c r="AF39" s="118"/>
      <c r="AG39" s="240">
        <f>AH39+AI39+AJ39+AK39+AL39</f>
        <v>40</v>
      </c>
      <c r="AH39" s="122">
        <v>14</v>
      </c>
      <c r="AI39" s="122">
        <v>26</v>
      </c>
      <c r="AJ39" s="118"/>
      <c r="AK39" s="118"/>
      <c r="AL39" s="118"/>
      <c r="AM39" s="123"/>
      <c r="AN39" s="241">
        <f>AO39+AQ39</f>
        <v>0</v>
      </c>
      <c r="AO39" s="118"/>
      <c r="AP39" s="118"/>
      <c r="AQ39" s="240">
        <f>AR39+AS39+AT39+AU39+AV39</f>
        <v>0</v>
      </c>
      <c r="AR39" s="118"/>
      <c r="AS39" s="118"/>
      <c r="AT39" s="118"/>
      <c r="AU39" s="118"/>
      <c r="AV39" s="118"/>
      <c r="AW39" s="123"/>
      <c r="AX39" s="241">
        <f>AY39+BA39</f>
        <v>0</v>
      </c>
      <c r="AY39" s="118"/>
      <c r="AZ39" s="118"/>
      <c r="BA39" s="240">
        <f>BB39+BC39+BD39+BE39+BF39</f>
        <v>0</v>
      </c>
      <c r="BB39" s="118"/>
      <c r="BC39" s="118"/>
      <c r="BD39" s="118"/>
      <c r="BE39" s="118"/>
      <c r="BF39" s="118"/>
      <c r="BG39" s="123"/>
      <c r="BH39" s="241">
        <f>BI39+BK39</f>
        <v>0</v>
      </c>
      <c r="BI39" s="118"/>
      <c r="BJ39" s="118"/>
      <c r="BK39" s="240">
        <f>BL39+BM39+BN39+BO39+BP39</f>
        <v>0</v>
      </c>
      <c r="BL39" s="118"/>
      <c r="BM39" s="118"/>
      <c r="BN39" s="118"/>
      <c r="BO39" s="118"/>
      <c r="BP39" s="118"/>
      <c r="BQ39" s="123"/>
      <c r="BR39" s="241">
        <f>BS39+BU39</f>
        <v>0</v>
      </c>
      <c r="BS39" s="118"/>
      <c r="BT39" s="118"/>
      <c r="BU39" s="240">
        <f>BV39+BW39+BX39+BY39+BZ39</f>
        <v>0</v>
      </c>
      <c r="BV39" s="118"/>
      <c r="BW39" s="118"/>
      <c r="BX39" s="118"/>
      <c r="BY39" s="118"/>
      <c r="BZ39" s="118"/>
      <c r="CA39" s="123"/>
      <c r="CB39" s="222"/>
      <c r="CC39" s="121">
        <v>72</v>
      </c>
      <c r="CD39" s="262">
        <f>J39-CC39</f>
        <v>6</v>
      </c>
    </row>
    <row r="40" spans="1:82" ht="7.5" customHeight="1">
      <c r="A40" s="96">
        <v>52</v>
      </c>
      <c r="B40" s="113"/>
      <c r="C40" s="273"/>
      <c r="D40" s="111"/>
      <c r="E40" s="111"/>
      <c r="F40" s="111"/>
      <c r="G40" s="223"/>
      <c r="H40" s="223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223"/>
      <c r="CC40" s="111"/>
      <c r="CD40" s="111"/>
    </row>
    <row r="41" spans="1:82" ht="3.75" customHeight="1" thickBot="1">
      <c r="A41" s="96">
        <v>53</v>
      </c>
      <c r="B41" s="97"/>
      <c r="C41" s="275"/>
      <c r="D41" s="97"/>
      <c r="E41" s="97"/>
      <c r="F41" s="97"/>
      <c r="G41" s="221"/>
      <c r="H41" s="221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221"/>
      <c r="CC41" s="97"/>
      <c r="CD41" s="97"/>
    </row>
    <row r="42" spans="1:82" ht="13.5" customHeight="1" thickBot="1">
      <c r="A42" s="100">
        <v>54</v>
      </c>
      <c r="B42" s="101" t="s">
        <v>365</v>
      </c>
      <c r="C42" s="270" t="s">
        <v>366</v>
      </c>
      <c r="D42" s="103">
        <v>16</v>
      </c>
      <c r="E42" s="104"/>
      <c r="F42" s="237">
        <v>24</v>
      </c>
      <c r="G42" s="237">
        <v>3</v>
      </c>
      <c r="H42" s="237"/>
      <c r="I42" s="238">
        <v>2</v>
      </c>
      <c r="J42" s="246">
        <f aca="true" t="shared" si="42" ref="J42:R42">T42+AD42+AN42+AX42+BH42+BR42</f>
        <v>2294</v>
      </c>
      <c r="K42" s="106">
        <f t="shared" si="42"/>
        <v>470</v>
      </c>
      <c r="L42" s="106">
        <f t="shared" si="42"/>
        <v>0</v>
      </c>
      <c r="M42" s="247">
        <f t="shared" si="42"/>
        <v>1824</v>
      </c>
      <c r="N42" s="247">
        <f t="shared" si="42"/>
        <v>762</v>
      </c>
      <c r="O42" s="247">
        <f t="shared" si="42"/>
        <v>1002</v>
      </c>
      <c r="P42" s="106">
        <f t="shared" si="42"/>
        <v>0</v>
      </c>
      <c r="Q42" s="106">
        <f t="shared" si="42"/>
        <v>0</v>
      </c>
      <c r="R42" s="106">
        <f t="shared" si="42"/>
        <v>60</v>
      </c>
      <c r="S42" s="107"/>
      <c r="T42" s="108">
        <f aca="true" t="shared" si="43" ref="T42:AB42">T44+T56</f>
        <v>302</v>
      </c>
      <c r="U42" s="106">
        <f t="shared" si="43"/>
        <v>72</v>
      </c>
      <c r="V42" s="251">
        <f t="shared" si="43"/>
        <v>0</v>
      </c>
      <c r="W42" s="106">
        <f t="shared" si="43"/>
        <v>230</v>
      </c>
      <c r="X42" s="106">
        <f t="shared" si="43"/>
        <v>104</v>
      </c>
      <c r="Y42" s="106">
        <f t="shared" si="43"/>
        <v>126</v>
      </c>
      <c r="Z42" s="251">
        <f t="shared" si="43"/>
        <v>0</v>
      </c>
      <c r="AA42" s="251">
        <f t="shared" si="43"/>
        <v>0</v>
      </c>
      <c r="AB42" s="251">
        <f t="shared" si="43"/>
        <v>0</v>
      </c>
      <c r="AC42" s="107"/>
      <c r="AD42" s="108">
        <f aca="true" t="shared" si="44" ref="AD42:AL42">AD44+AD56</f>
        <v>572</v>
      </c>
      <c r="AE42" s="106">
        <f t="shared" si="44"/>
        <v>114</v>
      </c>
      <c r="AF42" s="251">
        <f t="shared" si="44"/>
        <v>0</v>
      </c>
      <c r="AG42" s="106">
        <f t="shared" si="44"/>
        <v>458</v>
      </c>
      <c r="AH42" s="106">
        <f t="shared" si="44"/>
        <v>208</v>
      </c>
      <c r="AI42" s="106">
        <f t="shared" si="44"/>
        <v>250</v>
      </c>
      <c r="AJ42" s="251">
        <f t="shared" si="44"/>
        <v>0</v>
      </c>
      <c r="AK42" s="251">
        <f t="shared" si="44"/>
        <v>0</v>
      </c>
      <c r="AL42" s="251">
        <f t="shared" si="44"/>
        <v>0</v>
      </c>
      <c r="AM42" s="107"/>
      <c r="AN42" s="108">
        <f aca="true" t="shared" si="45" ref="AN42:AV42">AN44+AN56</f>
        <v>280</v>
      </c>
      <c r="AO42" s="106">
        <f t="shared" si="45"/>
        <v>54</v>
      </c>
      <c r="AP42" s="251">
        <f t="shared" si="45"/>
        <v>0</v>
      </c>
      <c r="AQ42" s="106">
        <f t="shared" si="45"/>
        <v>226</v>
      </c>
      <c r="AR42" s="106">
        <f t="shared" si="45"/>
        <v>72</v>
      </c>
      <c r="AS42" s="106">
        <f t="shared" si="45"/>
        <v>134</v>
      </c>
      <c r="AT42" s="251">
        <f t="shared" si="45"/>
        <v>0</v>
      </c>
      <c r="AU42" s="251">
        <f t="shared" si="45"/>
        <v>0</v>
      </c>
      <c r="AV42" s="251">
        <f t="shared" si="45"/>
        <v>20</v>
      </c>
      <c r="AW42" s="107"/>
      <c r="AX42" s="108">
        <f aca="true" t="shared" si="46" ref="AX42:BF42">AX44+AX56</f>
        <v>600</v>
      </c>
      <c r="AY42" s="106">
        <f t="shared" si="46"/>
        <v>124</v>
      </c>
      <c r="AZ42" s="251">
        <f t="shared" si="46"/>
        <v>0</v>
      </c>
      <c r="BA42" s="106">
        <f t="shared" si="46"/>
        <v>476</v>
      </c>
      <c r="BB42" s="106">
        <f t="shared" si="46"/>
        <v>200</v>
      </c>
      <c r="BC42" s="106">
        <f t="shared" si="46"/>
        <v>276</v>
      </c>
      <c r="BD42" s="251">
        <f t="shared" si="46"/>
        <v>0</v>
      </c>
      <c r="BE42" s="251">
        <f t="shared" si="46"/>
        <v>0</v>
      </c>
      <c r="BF42" s="251">
        <f t="shared" si="46"/>
        <v>0</v>
      </c>
      <c r="BG42" s="107"/>
      <c r="BH42" s="108">
        <f aca="true" t="shared" si="47" ref="BH42:BP42">BH44+BH56</f>
        <v>320</v>
      </c>
      <c r="BI42" s="106">
        <f t="shared" si="47"/>
        <v>58</v>
      </c>
      <c r="BJ42" s="251">
        <f t="shared" si="47"/>
        <v>0</v>
      </c>
      <c r="BK42" s="106">
        <f t="shared" si="47"/>
        <v>262</v>
      </c>
      <c r="BL42" s="106">
        <f t="shared" si="47"/>
        <v>132</v>
      </c>
      <c r="BM42" s="106">
        <f t="shared" si="47"/>
        <v>110</v>
      </c>
      <c r="BN42" s="251">
        <f t="shared" si="47"/>
        <v>0</v>
      </c>
      <c r="BO42" s="251">
        <f t="shared" si="47"/>
        <v>0</v>
      </c>
      <c r="BP42" s="251">
        <f t="shared" si="47"/>
        <v>20</v>
      </c>
      <c r="BQ42" s="107"/>
      <c r="BR42" s="108">
        <f aca="true" t="shared" si="48" ref="BR42:BZ42">BR44+BR56</f>
        <v>220</v>
      </c>
      <c r="BS42" s="106">
        <f t="shared" si="48"/>
        <v>48</v>
      </c>
      <c r="BT42" s="251">
        <f t="shared" si="48"/>
        <v>0</v>
      </c>
      <c r="BU42" s="106">
        <f t="shared" si="48"/>
        <v>172</v>
      </c>
      <c r="BV42" s="106">
        <f t="shared" si="48"/>
        <v>46</v>
      </c>
      <c r="BW42" s="106">
        <f t="shared" si="48"/>
        <v>106</v>
      </c>
      <c r="BX42" s="251">
        <f t="shared" si="48"/>
        <v>0</v>
      </c>
      <c r="BY42" s="251">
        <f t="shared" si="48"/>
        <v>0</v>
      </c>
      <c r="BZ42" s="251">
        <f t="shared" si="48"/>
        <v>20</v>
      </c>
      <c r="CA42" s="107"/>
      <c r="CB42" s="220"/>
      <c r="CC42" s="108">
        <f>CC44+CC56</f>
        <v>2340</v>
      </c>
      <c r="CD42" s="250">
        <f>CD44+CD56</f>
        <v>1034</v>
      </c>
    </row>
    <row r="43" spans="1:82" ht="3.75" customHeight="1" thickBot="1">
      <c r="A43" s="96">
        <v>55</v>
      </c>
      <c r="B43" s="97"/>
      <c r="C43" s="275"/>
      <c r="D43" s="97"/>
      <c r="E43" s="97"/>
      <c r="F43" s="97"/>
      <c r="G43" s="221"/>
      <c r="H43" s="221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221"/>
      <c r="CC43" s="97"/>
      <c r="CD43" s="97"/>
    </row>
    <row r="44" spans="1:82" ht="13.5" customHeight="1" thickBot="1">
      <c r="A44" s="100">
        <v>56</v>
      </c>
      <c r="B44" s="101" t="s">
        <v>86</v>
      </c>
      <c r="C44" s="270" t="s">
        <v>87</v>
      </c>
      <c r="D44" s="103">
        <v>4</v>
      </c>
      <c r="E44" s="104"/>
      <c r="F44" s="237" t="s">
        <v>24</v>
      </c>
      <c r="G44" s="237"/>
      <c r="H44" s="237"/>
      <c r="I44" s="238">
        <v>2</v>
      </c>
      <c r="J44" s="246">
        <f aca="true" t="shared" si="49" ref="J44:R44">T44+AD44+AN44+AX44+BH44+BR44</f>
        <v>754</v>
      </c>
      <c r="K44" s="106">
        <f t="shared" si="49"/>
        <v>134</v>
      </c>
      <c r="L44" s="106">
        <f t="shared" si="49"/>
        <v>0</v>
      </c>
      <c r="M44" s="247">
        <f t="shared" si="49"/>
        <v>620</v>
      </c>
      <c r="N44" s="247">
        <f t="shared" si="49"/>
        <v>284</v>
      </c>
      <c r="O44" s="247">
        <f t="shared" si="49"/>
        <v>336</v>
      </c>
      <c r="P44" s="106">
        <f t="shared" si="49"/>
        <v>0</v>
      </c>
      <c r="Q44" s="106">
        <f t="shared" si="49"/>
        <v>0</v>
      </c>
      <c r="R44" s="106">
        <f t="shared" si="49"/>
        <v>0</v>
      </c>
      <c r="S44" s="107"/>
      <c r="T44" s="249">
        <f aca="true" t="shared" si="50" ref="T44:AB44">T45+T46+T47+T48+T49+T50+T51+T52+T53</f>
        <v>228</v>
      </c>
      <c r="U44" s="247">
        <f t="shared" si="50"/>
        <v>44</v>
      </c>
      <c r="V44" s="251">
        <f t="shared" si="50"/>
        <v>0</v>
      </c>
      <c r="W44" s="251">
        <f t="shared" si="50"/>
        <v>184</v>
      </c>
      <c r="X44" s="251">
        <f t="shared" si="50"/>
        <v>90</v>
      </c>
      <c r="Y44" s="251">
        <f t="shared" si="50"/>
        <v>94</v>
      </c>
      <c r="Z44" s="251">
        <f t="shared" si="50"/>
        <v>0</v>
      </c>
      <c r="AA44" s="251">
        <f t="shared" si="50"/>
        <v>0</v>
      </c>
      <c r="AB44" s="251">
        <f t="shared" si="50"/>
        <v>0</v>
      </c>
      <c r="AC44" s="107"/>
      <c r="AD44" s="249">
        <f aca="true" t="shared" si="51" ref="AD44:AL44">AD45+AD46+AD47+AD48+AD49+AD50+AD51+AD52+AD53</f>
        <v>318</v>
      </c>
      <c r="AE44" s="247">
        <f t="shared" si="51"/>
        <v>48</v>
      </c>
      <c r="AF44" s="251">
        <f t="shared" si="51"/>
        <v>0</v>
      </c>
      <c r="AG44" s="251">
        <f t="shared" si="51"/>
        <v>270</v>
      </c>
      <c r="AH44" s="251">
        <f t="shared" si="51"/>
        <v>136</v>
      </c>
      <c r="AI44" s="251">
        <f t="shared" si="51"/>
        <v>134</v>
      </c>
      <c r="AJ44" s="251">
        <f t="shared" si="51"/>
        <v>0</v>
      </c>
      <c r="AK44" s="251">
        <f t="shared" si="51"/>
        <v>0</v>
      </c>
      <c r="AL44" s="251">
        <f t="shared" si="51"/>
        <v>0</v>
      </c>
      <c r="AM44" s="107"/>
      <c r="AN44" s="249">
        <f aca="true" t="shared" si="52" ref="AN44:AV44">AN45+AN46+AN47+AN48+AN49+AN50+AN51+AN52+AN53</f>
        <v>50</v>
      </c>
      <c r="AO44" s="247">
        <f t="shared" si="52"/>
        <v>12</v>
      </c>
      <c r="AP44" s="251">
        <f t="shared" si="52"/>
        <v>0</v>
      </c>
      <c r="AQ44" s="251">
        <f t="shared" si="52"/>
        <v>38</v>
      </c>
      <c r="AR44" s="251">
        <f t="shared" si="52"/>
        <v>8</v>
      </c>
      <c r="AS44" s="251">
        <f t="shared" si="52"/>
        <v>30</v>
      </c>
      <c r="AT44" s="251">
        <f t="shared" si="52"/>
        <v>0</v>
      </c>
      <c r="AU44" s="251">
        <f t="shared" si="52"/>
        <v>0</v>
      </c>
      <c r="AV44" s="251">
        <f t="shared" si="52"/>
        <v>0</v>
      </c>
      <c r="AW44" s="107"/>
      <c r="AX44" s="249">
        <f aca="true" t="shared" si="53" ref="AX44:BF44">AX45+AX46+AX47+AX48+AX49+AX50+AX51+AX52+AX53</f>
        <v>158</v>
      </c>
      <c r="AY44" s="247">
        <f t="shared" si="53"/>
        <v>30</v>
      </c>
      <c r="AZ44" s="251">
        <f t="shared" si="53"/>
        <v>0</v>
      </c>
      <c r="BA44" s="251">
        <f t="shared" si="53"/>
        <v>128</v>
      </c>
      <c r="BB44" s="251">
        <f t="shared" si="53"/>
        <v>50</v>
      </c>
      <c r="BC44" s="251">
        <f t="shared" si="53"/>
        <v>78</v>
      </c>
      <c r="BD44" s="251">
        <f t="shared" si="53"/>
        <v>0</v>
      </c>
      <c r="BE44" s="251">
        <f t="shared" si="53"/>
        <v>0</v>
      </c>
      <c r="BF44" s="251">
        <f t="shared" si="53"/>
        <v>0</v>
      </c>
      <c r="BG44" s="107"/>
      <c r="BH44" s="249">
        <f aca="true" t="shared" si="54" ref="BH44:BP44">BH45+BH46+BH47+BH48+BH49+BH50+BH51+BH52+BH53</f>
        <v>0</v>
      </c>
      <c r="BI44" s="247">
        <f t="shared" si="54"/>
        <v>0</v>
      </c>
      <c r="BJ44" s="251">
        <f t="shared" si="54"/>
        <v>0</v>
      </c>
      <c r="BK44" s="251">
        <f t="shared" si="54"/>
        <v>0</v>
      </c>
      <c r="BL44" s="251">
        <f t="shared" si="54"/>
        <v>0</v>
      </c>
      <c r="BM44" s="251">
        <f t="shared" si="54"/>
        <v>0</v>
      </c>
      <c r="BN44" s="251">
        <f t="shared" si="54"/>
        <v>0</v>
      </c>
      <c r="BO44" s="251">
        <f t="shared" si="54"/>
        <v>0</v>
      </c>
      <c r="BP44" s="251">
        <f t="shared" si="54"/>
        <v>0</v>
      </c>
      <c r="BQ44" s="107"/>
      <c r="BR44" s="249">
        <f aca="true" t="shared" si="55" ref="BR44:BZ44">BR45+BR46+BR47+BR48+BR49+BR50+BR51+BR52+BR53</f>
        <v>0</v>
      </c>
      <c r="BS44" s="247">
        <f t="shared" si="55"/>
        <v>0</v>
      </c>
      <c r="BT44" s="251">
        <f t="shared" si="55"/>
        <v>0</v>
      </c>
      <c r="BU44" s="251">
        <f t="shared" si="55"/>
        <v>0</v>
      </c>
      <c r="BV44" s="251">
        <f t="shared" si="55"/>
        <v>0</v>
      </c>
      <c r="BW44" s="251">
        <f t="shared" si="55"/>
        <v>0</v>
      </c>
      <c r="BX44" s="251">
        <f t="shared" si="55"/>
        <v>0</v>
      </c>
      <c r="BY44" s="251">
        <f t="shared" si="55"/>
        <v>0</v>
      </c>
      <c r="BZ44" s="251">
        <f t="shared" si="55"/>
        <v>0</v>
      </c>
      <c r="CA44" s="107"/>
      <c r="CB44" s="220"/>
      <c r="CC44" s="108">
        <v>612</v>
      </c>
      <c r="CD44" s="250">
        <f>J44-CC44</f>
        <v>142</v>
      </c>
    </row>
    <row r="45" spans="1:82" ht="13.5" customHeight="1">
      <c r="A45" s="96">
        <v>57</v>
      </c>
      <c r="B45" s="113" t="s">
        <v>89</v>
      </c>
      <c r="C45" s="271" t="s">
        <v>90</v>
      </c>
      <c r="D45" s="214">
        <v>4</v>
      </c>
      <c r="E45" s="215"/>
      <c r="F45" s="215"/>
      <c r="G45" s="215"/>
      <c r="H45" s="215"/>
      <c r="I45" s="216"/>
      <c r="J45" s="122">
        <f>T45+AD45+AN45+AX45+BH45+BR45</f>
        <v>72</v>
      </c>
      <c r="K45" s="119">
        <f>U45+AE45+AO45+AY45+BI45+BS45</f>
        <v>8</v>
      </c>
      <c r="L45" s="240">
        <f aca="true" t="shared" si="56" ref="L45:L53">V45+AF45+AP45+AZ45+BJ45+BT45</f>
        <v>0</v>
      </c>
      <c r="M45" s="240">
        <f aca="true" t="shared" si="57" ref="M45:R45">W45+AG45+AQ45+BA45+BK45+BU45</f>
        <v>64</v>
      </c>
      <c r="N45" s="240">
        <f t="shared" si="57"/>
        <v>40</v>
      </c>
      <c r="O45" s="240">
        <f t="shared" si="57"/>
        <v>24</v>
      </c>
      <c r="P45" s="119">
        <f t="shared" si="57"/>
        <v>0</v>
      </c>
      <c r="Q45" s="119">
        <f t="shared" si="57"/>
        <v>0</v>
      </c>
      <c r="R45" s="119">
        <f t="shared" si="57"/>
        <v>0</v>
      </c>
      <c r="S45" s="120"/>
      <c r="T45" s="241">
        <f>U45+W45</f>
        <v>34</v>
      </c>
      <c r="U45" s="118">
        <v>4</v>
      </c>
      <c r="V45" s="118"/>
      <c r="W45" s="240">
        <f>X45+Y45+Z45+AA45+AB45</f>
        <v>30</v>
      </c>
      <c r="X45" s="122">
        <v>18</v>
      </c>
      <c r="Y45" s="122">
        <v>12</v>
      </c>
      <c r="Z45" s="118"/>
      <c r="AA45" s="118"/>
      <c r="AB45" s="118"/>
      <c r="AC45" s="123"/>
      <c r="AD45" s="241">
        <f>AE45+AG45</f>
        <v>38</v>
      </c>
      <c r="AE45" s="118">
        <v>4</v>
      </c>
      <c r="AF45" s="118"/>
      <c r="AG45" s="240">
        <f>AH45+AI45+AJ45+AK45+AL45</f>
        <v>34</v>
      </c>
      <c r="AH45" s="122">
        <v>22</v>
      </c>
      <c r="AI45" s="122">
        <v>12</v>
      </c>
      <c r="AJ45" s="118"/>
      <c r="AK45" s="118"/>
      <c r="AL45" s="118"/>
      <c r="AM45" s="123"/>
      <c r="AN45" s="241">
        <f>AO45+AQ45</f>
        <v>0</v>
      </c>
      <c r="AO45" s="118"/>
      <c r="AP45" s="118"/>
      <c r="AQ45" s="240">
        <f>AR45+AS45+AT45+AU45+AV45</f>
        <v>0</v>
      </c>
      <c r="AR45" s="118"/>
      <c r="AS45" s="118"/>
      <c r="AT45" s="118"/>
      <c r="AU45" s="118"/>
      <c r="AV45" s="118"/>
      <c r="AW45" s="123"/>
      <c r="AX45" s="241">
        <f>AY45+BA45</f>
        <v>0</v>
      </c>
      <c r="AY45" s="118"/>
      <c r="AZ45" s="118"/>
      <c r="BA45" s="240">
        <f>BB45+BC45+BD45+BE45+BF45</f>
        <v>0</v>
      </c>
      <c r="BB45" s="118"/>
      <c r="BC45" s="118"/>
      <c r="BD45" s="118"/>
      <c r="BE45" s="118"/>
      <c r="BF45" s="118"/>
      <c r="BG45" s="123"/>
      <c r="BH45" s="241">
        <f>BI45+BK45</f>
        <v>0</v>
      </c>
      <c r="BI45" s="118"/>
      <c r="BJ45" s="118"/>
      <c r="BK45" s="240">
        <f>BL45+BM45+BN45+BO45+BP45</f>
        <v>0</v>
      </c>
      <c r="BL45" s="118"/>
      <c r="BM45" s="118"/>
      <c r="BN45" s="118"/>
      <c r="BO45" s="118"/>
      <c r="BP45" s="118"/>
      <c r="BQ45" s="123"/>
      <c r="BR45" s="241">
        <f>BS45+BU45</f>
        <v>0</v>
      </c>
      <c r="BS45" s="118"/>
      <c r="BT45" s="118"/>
      <c r="BU45" s="240">
        <f>BV45+BW45+BX45+BY45+BZ45</f>
        <v>0</v>
      </c>
      <c r="BV45" s="118"/>
      <c r="BW45" s="118"/>
      <c r="BX45" s="118"/>
      <c r="BY45" s="118"/>
      <c r="BZ45" s="118"/>
      <c r="CA45" s="123"/>
      <c r="CB45" s="222"/>
      <c r="CC45" s="121">
        <v>72</v>
      </c>
      <c r="CD45" s="262">
        <f>J45-CC45</f>
        <v>0</v>
      </c>
    </row>
    <row r="46" spans="1:82" ht="13.5" customHeight="1">
      <c r="A46" s="96">
        <v>58</v>
      </c>
      <c r="B46" s="113" t="s">
        <v>92</v>
      </c>
      <c r="C46" s="271" t="s">
        <v>93</v>
      </c>
      <c r="D46" s="214"/>
      <c r="E46" s="215"/>
      <c r="F46" s="215" t="s">
        <v>30</v>
      </c>
      <c r="G46" s="215"/>
      <c r="H46" s="215"/>
      <c r="I46" s="216"/>
      <c r="J46" s="122">
        <f aca="true" t="shared" si="58" ref="J46:J53">T46+AD46+AN46+AX46+BH46+BR46</f>
        <v>58</v>
      </c>
      <c r="K46" s="119">
        <f aca="true" t="shared" si="59" ref="K46:K53">U46+AE46+AO46+AY46+BI46+BS46</f>
        <v>4</v>
      </c>
      <c r="L46" s="240">
        <f t="shared" si="56"/>
        <v>0</v>
      </c>
      <c r="M46" s="240">
        <f aca="true" t="shared" si="60" ref="M46:M53">W46+AG46+AQ46+BA46+BK46+BU46</f>
        <v>54</v>
      </c>
      <c r="N46" s="240">
        <f aca="true" t="shared" si="61" ref="N46:N53">X46+AH46+AR46+BB46+BL46+BV46</f>
        <v>30</v>
      </c>
      <c r="O46" s="240">
        <f aca="true" t="shared" si="62" ref="O46:O53">Y46+AI46+AS46+BC46+BM46+BW46</f>
        <v>24</v>
      </c>
      <c r="P46" s="119">
        <f aca="true" t="shared" si="63" ref="P46:P53">Z46+AJ46+AT46+BD46+BN46+BX46</f>
        <v>0</v>
      </c>
      <c r="Q46" s="119">
        <f aca="true" t="shared" si="64" ref="Q46:Q53">AA46+AK46+AU46+BE46+BO46+BY46</f>
        <v>0</v>
      </c>
      <c r="R46" s="119">
        <f aca="true" t="shared" si="65" ref="R46:R53">AB46+AL46+AV46+BF46+BP46+BZ46</f>
        <v>0</v>
      </c>
      <c r="S46" s="120"/>
      <c r="T46" s="241">
        <f aca="true" t="shared" si="66" ref="T46:T53">U46+W46</f>
        <v>0</v>
      </c>
      <c r="U46" s="118"/>
      <c r="V46" s="118"/>
      <c r="W46" s="240">
        <f aca="true" t="shared" si="67" ref="W46:W53">X46+Y46+Z46+AA46+AB46</f>
        <v>0</v>
      </c>
      <c r="X46" s="118"/>
      <c r="Y46" s="118"/>
      <c r="Z46" s="118"/>
      <c r="AA46" s="118"/>
      <c r="AB46" s="118"/>
      <c r="AC46" s="123"/>
      <c r="AD46" s="241">
        <f aca="true" t="shared" si="68" ref="AD46:AD53">AE46+AG46</f>
        <v>0</v>
      </c>
      <c r="AE46" s="118"/>
      <c r="AF46" s="118"/>
      <c r="AG46" s="240">
        <f aca="true" t="shared" si="69" ref="AG46:AG53">AH46+AI46+AJ46+AK46+AL46</f>
        <v>0</v>
      </c>
      <c r="AH46" s="118"/>
      <c r="AI46" s="118"/>
      <c r="AJ46" s="118"/>
      <c r="AK46" s="118"/>
      <c r="AL46" s="118"/>
      <c r="AM46" s="123"/>
      <c r="AN46" s="241">
        <f aca="true" t="shared" si="70" ref="AN46:AN53">AO46+AQ46</f>
        <v>0</v>
      </c>
      <c r="AO46" s="118"/>
      <c r="AP46" s="118"/>
      <c r="AQ46" s="240">
        <f aca="true" t="shared" si="71" ref="AQ46:AQ53">AR46+AS46+AT46+AU46+AV46</f>
        <v>0</v>
      </c>
      <c r="AR46" s="122"/>
      <c r="AS46" s="122"/>
      <c r="AT46" s="118"/>
      <c r="AU46" s="118"/>
      <c r="AV46" s="118"/>
      <c r="AW46" s="123"/>
      <c r="AX46" s="241">
        <f aca="true" t="shared" si="72" ref="AX46:AX53">AY46+BA46</f>
        <v>58</v>
      </c>
      <c r="AY46" s="118">
        <v>4</v>
      </c>
      <c r="AZ46" s="118"/>
      <c r="BA46" s="240">
        <f aca="true" t="shared" si="73" ref="BA46:BA53">BB46+BC46+BD46+BE46+BF46</f>
        <v>54</v>
      </c>
      <c r="BB46" s="122">
        <v>30</v>
      </c>
      <c r="BC46" s="122">
        <v>24</v>
      </c>
      <c r="BD46" s="118"/>
      <c r="BE46" s="118"/>
      <c r="BF46" s="118"/>
      <c r="BG46" s="123"/>
      <c r="BH46" s="241">
        <f aca="true" t="shared" si="74" ref="BH46:BH53">BI46+BK46</f>
        <v>0</v>
      </c>
      <c r="BI46" s="118"/>
      <c r="BJ46" s="118"/>
      <c r="BK46" s="240">
        <f aca="true" t="shared" si="75" ref="BK46:BK53">BL46+BM46+BN46+BO46+BP46</f>
        <v>0</v>
      </c>
      <c r="BL46" s="118"/>
      <c r="BM46" s="118"/>
      <c r="BN46" s="118"/>
      <c r="BO46" s="118"/>
      <c r="BP46" s="118"/>
      <c r="BQ46" s="123"/>
      <c r="BR46" s="241">
        <f aca="true" t="shared" si="76" ref="BR46:BR53">BS46+BU46</f>
        <v>0</v>
      </c>
      <c r="BS46" s="118"/>
      <c r="BT46" s="118"/>
      <c r="BU46" s="240">
        <f aca="true" t="shared" si="77" ref="BU46:BU53">BV46+BW46+BX46+BY46+BZ46</f>
        <v>0</v>
      </c>
      <c r="BV46" s="118"/>
      <c r="BW46" s="118"/>
      <c r="BX46" s="118"/>
      <c r="BY46" s="118"/>
      <c r="BZ46" s="118"/>
      <c r="CA46" s="123"/>
      <c r="CB46" s="222"/>
      <c r="CC46" s="121">
        <v>36</v>
      </c>
      <c r="CD46" s="262">
        <f>J46-CC46</f>
        <v>22</v>
      </c>
    </row>
    <row r="47" spans="1:98" ht="13.5" customHeight="1">
      <c r="A47" s="96">
        <v>59</v>
      </c>
      <c r="B47" s="113" t="s">
        <v>95</v>
      </c>
      <c r="C47" s="271" t="s">
        <v>96</v>
      </c>
      <c r="D47" s="214">
        <v>4</v>
      </c>
      <c r="E47" s="215"/>
      <c r="F47" s="215"/>
      <c r="G47" s="215"/>
      <c r="H47" s="215"/>
      <c r="I47" s="216">
        <v>3</v>
      </c>
      <c r="J47" s="122">
        <f t="shared" si="58"/>
        <v>178</v>
      </c>
      <c r="K47" s="119">
        <f t="shared" si="59"/>
        <v>56</v>
      </c>
      <c r="L47" s="240">
        <f t="shared" si="56"/>
        <v>0</v>
      </c>
      <c r="M47" s="240">
        <f t="shared" si="60"/>
        <v>122</v>
      </c>
      <c r="N47" s="240">
        <f t="shared" si="61"/>
        <v>30</v>
      </c>
      <c r="O47" s="240">
        <f t="shared" si="62"/>
        <v>92</v>
      </c>
      <c r="P47" s="119">
        <f t="shared" si="63"/>
        <v>0</v>
      </c>
      <c r="Q47" s="119">
        <f t="shared" si="64"/>
        <v>0</v>
      </c>
      <c r="R47" s="119">
        <f t="shared" si="65"/>
        <v>0</v>
      </c>
      <c r="S47" s="120"/>
      <c r="T47" s="241">
        <f t="shared" si="66"/>
        <v>80</v>
      </c>
      <c r="U47" s="118">
        <v>28</v>
      </c>
      <c r="V47" s="118"/>
      <c r="W47" s="240">
        <f t="shared" si="67"/>
        <v>52</v>
      </c>
      <c r="X47" s="122">
        <v>12</v>
      </c>
      <c r="Y47" s="122">
        <v>40</v>
      </c>
      <c r="Z47" s="118"/>
      <c r="AA47" s="118"/>
      <c r="AB47" s="118"/>
      <c r="AC47" s="123"/>
      <c r="AD47" s="241">
        <f t="shared" si="68"/>
        <v>98</v>
      </c>
      <c r="AE47" s="118">
        <v>28</v>
      </c>
      <c r="AF47" s="118"/>
      <c r="AG47" s="240">
        <f t="shared" si="69"/>
        <v>70</v>
      </c>
      <c r="AH47" s="122">
        <v>18</v>
      </c>
      <c r="AI47" s="122">
        <v>52</v>
      </c>
      <c r="AJ47" s="118"/>
      <c r="AK47" s="118"/>
      <c r="AL47" s="118"/>
      <c r="AM47" s="123"/>
      <c r="AN47" s="241">
        <f t="shared" si="70"/>
        <v>0</v>
      </c>
      <c r="AO47" s="118"/>
      <c r="AP47" s="118"/>
      <c r="AQ47" s="240">
        <f t="shared" si="71"/>
        <v>0</v>
      </c>
      <c r="AR47" s="122"/>
      <c r="AS47" s="122"/>
      <c r="AT47" s="118"/>
      <c r="AU47" s="118"/>
      <c r="AV47" s="118"/>
      <c r="AW47" s="123"/>
      <c r="AX47" s="241">
        <f t="shared" si="72"/>
        <v>0</v>
      </c>
      <c r="AY47" s="118"/>
      <c r="AZ47" s="118"/>
      <c r="BA47" s="240">
        <f t="shared" si="73"/>
        <v>0</v>
      </c>
      <c r="BB47" s="122"/>
      <c r="BC47" s="122"/>
      <c r="BD47" s="118"/>
      <c r="BE47" s="118"/>
      <c r="BF47" s="118"/>
      <c r="BG47" s="123"/>
      <c r="BH47" s="241">
        <f t="shared" si="74"/>
        <v>0</v>
      </c>
      <c r="BI47" s="118"/>
      <c r="BJ47" s="118"/>
      <c r="BK47" s="240">
        <f t="shared" si="75"/>
        <v>0</v>
      </c>
      <c r="BL47" s="118"/>
      <c r="BM47" s="118"/>
      <c r="BN47" s="118"/>
      <c r="BO47" s="118"/>
      <c r="BP47" s="118"/>
      <c r="BQ47" s="123"/>
      <c r="BR47" s="241">
        <f t="shared" si="76"/>
        <v>0</v>
      </c>
      <c r="BS47" s="118"/>
      <c r="BT47" s="118"/>
      <c r="BU47" s="240">
        <f t="shared" si="77"/>
        <v>0</v>
      </c>
      <c r="BV47" s="118"/>
      <c r="BW47" s="118"/>
      <c r="BX47" s="118"/>
      <c r="BY47" s="118"/>
      <c r="BZ47" s="118"/>
      <c r="CA47" s="123"/>
      <c r="CB47" s="222"/>
      <c r="CC47" s="121">
        <v>128</v>
      </c>
      <c r="CD47" s="262">
        <f>J47-CC47</f>
        <v>50</v>
      </c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</row>
    <row r="48" spans="1:98" s="210" customFormat="1" ht="13.5" customHeight="1">
      <c r="A48" s="96">
        <v>60</v>
      </c>
      <c r="B48" s="227" t="s">
        <v>98</v>
      </c>
      <c r="C48" s="276" t="s">
        <v>99</v>
      </c>
      <c r="D48" s="214" t="s">
        <v>30</v>
      </c>
      <c r="E48" s="215"/>
      <c r="F48" s="215"/>
      <c r="G48" s="215"/>
      <c r="H48" s="215"/>
      <c r="I48" s="216">
        <v>5</v>
      </c>
      <c r="J48" s="122">
        <f t="shared" si="58"/>
        <v>150</v>
      </c>
      <c r="K48" s="119">
        <f t="shared" si="59"/>
        <v>38</v>
      </c>
      <c r="L48" s="240">
        <f t="shared" si="56"/>
        <v>0</v>
      </c>
      <c r="M48" s="240">
        <f t="shared" si="60"/>
        <v>112</v>
      </c>
      <c r="N48" s="240">
        <f t="shared" si="61"/>
        <v>28</v>
      </c>
      <c r="O48" s="240">
        <f t="shared" si="62"/>
        <v>84</v>
      </c>
      <c r="P48" s="119">
        <f t="shared" si="63"/>
        <v>0</v>
      </c>
      <c r="Q48" s="119">
        <f t="shared" si="64"/>
        <v>0</v>
      </c>
      <c r="R48" s="119">
        <f t="shared" si="65"/>
        <v>0</v>
      </c>
      <c r="S48" s="231"/>
      <c r="T48" s="241">
        <f t="shared" si="66"/>
        <v>0</v>
      </c>
      <c r="U48" s="118"/>
      <c r="V48" s="118"/>
      <c r="W48" s="240">
        <f t="shared" si="67"/>
        <v>0</v>
      </c>
      <c r="X48" s="219"/>
      <c r="Y48" s="219"/>
      <c r="Z48" s="217"/>
      <c r="AA48" s="217"/>
      <c r="AB48" s="217"/>
      <c r="AC48" s="218"/>
      <c r="AD48" s="241">
        <f t="shared" si="68"/>
        <v>0</v>
      </c>
      <c r="AE48" s="217"/>
      <c r="AF48" s="217"/>
      <c r="AG48" s="240">
        <f t="shared" si="69"/>
        <v>0</v>
      </c>
      <c r="AH48" s="219"/>
      <c r="AI48" s="219"/>
      <c r="AJ48" s="217"/>
      <c r="AK48" s="217"/>
      <c r="AL48" s="217"/>
      <c r="AM48" s="218"/>
      <c r="AN48" s="241">
        <f t="shared" si="70"/>
        <v>50</v>
      </c>
      <c r="AO48" s="217">
        <v>12</v>
      </c>
      <c r="AP48" s="217"/>
      <c r="AQ48" s="240">
        <f t="shared" si="71"/>
        <v>38</v>
      </c>
      <c r="AR48" s="219">
        <v>8</v>
      </c>
      <c r="AS48" s="219">
        <v>30</v>
      </c>
      <c r="AT48" s="217"/>
      <c r="AU48" s="217"/>
      <c r="AV48" s="217"/>
      <c r="AW48" s="218"/>
      <c r="AX48" s="241">
        <f t="shared" si="72"/>
        <v>100</v>
      </c>
      <c r="AY48" s="217">
        <v>26</v>
      </c>
      <c r="AZ48" s="217"/>
      <c r="BA48" s="240">
        <f t="shared" si="73"/>
        <v>74</v>
      </c>
      <c r="BB48" s="219">
        <v>20</v>
      </c>
      <c r="BC48" s="219">
        <v>54</v>
      </c>
      <c r="BD48" s="217"/>
      <c r="BE48" s="217"/>
      <c r="BF48" s="217"/>
      <c r="BG48" s="218"/>
      <c r="BH48" s="241">
        <f t="shared" si="74"/>
        <v>0</v>
      </c>
      <c r="BI48" s="217"/>
      <c r="BJ48" s="217"/>
      <c r="BK48" s="240">
        <f t="shared" si="75"/>
        <v>0</v>
      </c>
      <c r="BL48" s="217"/>
      <c r="BM48" s="217"/>
      <c r="BN48" s="217"/>
      <c r="BO48" s="217"/>
      <c r="BP48" s="217"/>
      <c r="BQ48" s="218"/>
      <c r="BR48" s="241">
        <f t="shared" si="76"/>
        <v>0</v>
      </c>
      <c r="BS48" s="118"/>
      <c r="BT48" s="118"/>
      <c r="BU48" s="240">
        <f t="shared" si="77"/>
        <v>0</v>
      </c>
      <c r="BV48" s="217"/>
      <c r="BW48" s="217"/>
      <c r="BX48" s="217"/>
      <c r="BY48" s="217"/>
      <c r="BZ48" s="217"/>
      <c r="CA48" s="218"/>
      <c r="CB48" s="222"/>
      <c r="CC48" s="121">
        <v>128</v>
      </c>
      <c r="CD48" s="262">
        <f aca="true" t="shared" si="78" ref="CD48:CD53">J48-CC48</f>
        <v>22</v>
      </c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</row>
    <row r="49" spans="1:98" ht="13.5" customHeight="1">
      <c r="A49" s="96">
        <v>61</v>
      </c>
      <c r="B49" s="113" t="s">
        <v>101</v>
      </c>
      <c r="C49" s="271" t="s">
        <v>102</v>
      </c>
      <c r="D49" s="214" t="s">
        <v>612</v>
      </c>
      <c r="E49" s="215"/>
      <c r="F49" s="215"/>
      <c r="G49" s="215"/>
      <c r="H49" s="215"/>
      <c r="I49" s="216"/>
      <c r="J49" s="122">
        <f t="shared" si="58"/>
        <v>72</v>
      </c>
      <c r="K49" s="119">
        <f t="shared" si="59"/>
        <v>4</v>
      </c>
      <c r="L49" s="240">
        <f t="shared" si="56"/>
        <v>0</v>
      </c>
      <c r="M49" s="240">
        <f t="shared" si="60"/>
        <v>68</v>
      </c>
      <c r="N49" s="240">
        <f t="shared" si="61"/>
        <v>40</v>
      </c>
      <c r="O49" s="240">
        <f t="shared" si="62"/>
        <v>28</v>
      </c>
      <c r="P49" s="119">
        <f t="shared" si="63"/>
        <v>0</v>
      </c>
      <c r="Q49" s="119">
        <f t="shared" si="64"/>
        <v>0</v>
      </c>
      <c r="R49" s="119">
        <f t="shared" si="65"/>
        <v>0</v>
      </c>
      <c r="S49" s="120"/>
      <c r="T49" s="241">
        <f t="shared" si="66"/>
        <v>0</v>
      </c>
      <c r="U49" s="118"/>
      <c r="V49" s="118"/>
      <c r="W49" s="240">
        <f t="shared" si="67"/>
        <v>0</v>
      </c>
      <c r="X49" s="118"/>
      <c r="Y49" s="118"/>
      <c r="Z49" s="118"/>
      <c r="AA49" s="118"/>
      <c r="AB49" s="118"/>
      <c r="AC49" s="123"/>
      <c r="AD49" s="241">
        <f t="shared" si="68"/>
        <v>72</v>
      </c>
      <c r="AE49" s="118">
        <v>4</v>
      </c>
      <c r="AF49" s="118"/>
      <c r="AG49" s="240">
        <f t="shared" si="69"/>
        <v>68</v>
      </c>
      <c r="AH49" s="122">
        <v>40</v>
      </c>
      <c r="AI49" s="122">
        <v>28</v>
      </c>
      <c r="AJ49" s="118"/>
      <c r="AK49" s="118"/>
      <c r="AL49" s="118"/>
      <c r="AM49" s="123"/>
      <c r="AN49" s="241">
        <f t="shared" si="70"/>
        <v>0</v>
      </c>
      <c r="AO49" s="118"/>
      <c r="AP49" s="118"/>
      <c r="AQ49" s="240">
        <f t="shared" si="71"/>
        <v>0</v>
      </c>
      <c r="AR49" s="118"/>
      <c r="AS49" s="118"/>
      <c r="AT49" s="118"/>
      <c r="AU49" s="118"/>
      <c r="AV49" s="118"/>
      <c r="AW49" s="123"/>
      <c r="AX49" s="241">
        <f t="shared" si="72"/>
        <v>0</v>
      </c>
      <c r="AY49" s="118"/>
      <c r="AZ49" s="118"/>
      <c r="BA49" s="240">
        <f t="shared" si="73"/>
        <v>0</v>
      </c>
      <c r="BB49" s="118"/>
      <c r="BC49" s="118"/>
      <c r="BD49" s="118"/>
      <c r="BE49" s="118"/>
      <c r="BF49" s="118"/>
      <c r="BG49" s="123"/>
      <c r="BH49" s="241">
        <f t="shared" si="74"/>
        <v>0</v>
      </c>
      <c r="BI49" s="118"/>
      <c r="BJ49" s="118"/>
      <c r="BK49" s="240">
        <f t="shared" si="75"/>
        <v>0</v>
      </c>
      <c r="BL49" s="118"/>
      <c r="BM49" s="118"/>
      <c r="BN49" s="118"/>
      <c r="BO49" s="118"/>
      <c r="BP49" s="118"/>
      <c r="BQ49" s="123"/>
      <c r="BR49" s="241">
        <f t="shared" si="76"/>
        <v>0</v>
      </c>
      <c r="BS49" s="118"/>
      <c r="BT49" s="118"/>
      <c r="BU49" s="240">
        <f t="shared" si="77"/>
        <v>0</v>
      </c>
      <c r="BV49" s="118"/>
      <c r="BW49" s="118"/>
      <c r="BX49" s="118"/>
      <c r="BY49" s="118"/>
      <c r="BZ49" s="118"/>
      <c r="CA49" s="123"/>
      <c r="CB49" s="222"/>
      <c r="CC49" s="121">
        <v>72</v>
      </c>
      <c r="CD49" s="262">
        <f t="shared" si="78"/>
        <v>0</v>
      </c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</row>
    <row r="50" spans="1:98" ht="13.5" customHeight="1">
      <c r="A50" s="96">
        <v>62</v>
      </c>
      <c r="B50" s="113" t="s">
        <v>104</v>
      </c>
      <c r="C50" s="271" t="s">
        <v>105</v>
      </c>
      <c r="D50" s="214" t="s">
        <v>612</v>
      </c>
      <c r="E50" s="215"/>
      <c r="F50" s="215"/>
      <c r="G50" s="215"/>
      <c r="H50" s="215"/>
      <c r="I50" s="216"/>
      <c r="J50" s="122">
        <f t="shared" si="58"/>
        <v>46</v>
      </c>
      <c r="K50" s="119">
        <f t="shared" si="59"/>
        <v>6</v>
      </c>
      <c r="L50" s="240">
        <f t="shared" si="56"/>
        <v>0</v>
      </c>
      <c r="M50" s="240">
        <f t="shared" si="60"/>
        <v>40</v>
      </c>
      <c r="N50" s="240">
        <f t="shared" si="61"/>
        <v>20</v>
      </c>
      <c r="O50" s="240">
        <f t="shared" si="62"/>
        <v>20</v>
      </c>
      <c r="P50" s="119">
        <f t="shared" si="63"/>
        <v>0</v>
      </c>
      <c r="Q50" s="119">
        <f t="shared" si="64"/>
        <v>0</v>
      </c>
      <c r="R50" s="119">
        <f t="shared" si="65"/>
        <v>0</v>
      </c>
      <c r="S50" s="120"/>
      <c r="T50" s="241">
        <f t="shared" si="66"/>
        <v>0</v>
      </c>
      <c r="U50" s="118"/>
      <c r="V50" s="118"/>
      <c r="W50" s="240">
        <f t="shared" si="67"/>
        <v>0</v>
      </c>
      <c r="X50" s="118"/>
      <c r="Y50" s="118"/>
      <c r="Z50" s="118"/>
      <c r="AA50" s="118"/>
      <c r="AB50" s="118"/>
      <c r="AC50" s="123"/>
      <c r="AD50" s="241">
        <f t="shared" si="68"/>
        <v>46</v>
      </c>
      <c r="AE50" s="118">
        <v>6</v>
      </c>
      <c r="AF50" s="118"/>
      <c r="AG50" s="240">
        <f t="shared" si="69"/>
        <v>40</v>
      </c>
      <c r="AH50" s="122">
        <v>20</v>
      </c>
      <c r="AI50" s="122">
        <v>20</v>
      </c>
      <c r="AJ50" s="118"/>
      <c r="AK50" s="118"/>
      <c r="AL50" s="118"/>
      <c r="AM50" s="123"/>
      <c r="AN50" s="241">
        <f t="shared" si="70"/>
        <v>0</v>
      </c>
      <c r="AO50" s="118"/>
      <c r="AP50" s="118"/>
      <c r="AQ50" s="240">
        <f t="shared" si="71"/>
        <v>0</v>
      </c>
      <c r="AR50" s="118"/>
      <c r="AS50" s="118"/>
      <c r="AT50" s="118"/>
      <c r="AU50" s="118"/>
      <c r="AV50" s="118"/>
      <c r="AW50" s="123"/>
      <c r="AX50" s="241">
        <f t="shared" si="72"/>
        <v>0</v>
      </c>
      <c r="AY50" s="118"/>
      <c r="AZ50" s="118"/>
      <c r="BA50" s="240">
        <f t="shared" si="73"/>
        <v>0</v>
      </c>
      <c r="BB50" s="118"/>
      <c r="BC50" s="118"/>
      <c r="BD50" s="118"/>
      <c r="BE50" s="118"/>
      <c r="BF50" s="118"/>
      <c r="BG50" s="123"/>
      <c r="BH50" s="241">
        <f t="shared" si="74"/>
        <v>0</v>
      </c>
      <c r="BI50" s="118"/>
      <c r="BJ50" s="118"/>
      <c r="BK50" s="240">
        <f t="shared" si="75"/>
        <v>0</v>
      </c>
      <c r="BL50" s="118"/>
      <c r="BM50" s="118"/>
      <c r="BN50" s="118"/>
      <c r="BO50" s="118"/>
      <c r="BP50" s="118"/>
      <c r="BQ50" s="123"/>
      <c r="BR50" s="241">
        <f t="shared" si="76"/>
        <v>0</v>
      </c>
      <c r="BS50" s="118"/>
      <c r="BT50" s="118"/>
      <c r="BU50" s="240">
        <f t="shared" si="77"/>
        <v>0</v>
      </c>
      <c r="BV50" s="118"/>
      <c r="BW50" s="118"/>
      <c r="BX50" s="118"/>
      <c r="BY50" s="118"/>
      <c r="BZ50" s="118"/>
      <c r="CA50" s="123"/>
      <c r="CB50" s="222"/>
      <c r="CC50" s="121">
        <v>36</v>
      </c>
      <c r="CD50" s="262">
        <f t="shared" si="78"/>
        <v>10</v>
      </c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</row>
    <row r="51" spans="1:98" ht="13.5" customHeight="1">
      <c r="A51" s="96">
        <v>63</v>
      </c>
      <c r="B51" s="113" t="s">
        <v>107</v>
      </c>
      <c r="C51" s="271" t="s">
        <v>108</v>
      </c>
      <c r="D51" s="214"/>
      <c r="E51" s="215"/>
      <c r="F51" s="215" t="s">
        <v>24</v>
      </c>
      <c r="G51" s="215"/>
      <c r="H51" s="215"/>
      <c r="I51" s="216"/>
      <c r="J51" s="122">
        <f t="shared" si="58"/>
        <v>70</v>
      </c>
      <c r="K51" s="119">
        <f t="shared" si="59"/>
        <v>2</v>
      </c>
      <c r="L51" s="240">
        <f t="shared" si="56"/>
        <v>0</v>
      </c>
      <c r="M51" s="240">
        <f t="shared" si="60"/>
        <v>68</v>
      </c>
      <c r="N51" s="240">
        <f t="shared" si="61"/>
        <v>48</v>
      </c>
      <c r="O51" s="240">
        <f t="shared" si="62"/>
        <v>20</v>
      </c>
      <c r="P51" s="119">
        <f t="shared" si="63"/>
        <v>0</v>
      </c>
      <c r="Q51" s="119">
        <f t="shared" si="64"/>
        <v>0</v>
      </c>
      <c r="R51" s="119">
        <f t="shared" si="65"/>
        <v>0</v>
      </c>
      <c r="S51" s="120"/>
      <c r="T51" s="241">
        <f t="shared" si="66"/>
        <v>36</v>
      </c>
      <c r="U51" s="118"/>
      <c r="V51" s="118"/>
      <c r="W51" s="240">
        <f t="shared" si="67"/>
        <v>36</v>
      </c>
      <c r="X51" s="122">
        <v>24</v>
      </c>
      <c r="Y51" s="122">
        <v>12</v>
      </c>
      <c r="Z51" s="118"/>
      <c r="AA51" s="118"/>
      <c r="AB51" s="118"/>
      <c r="AC51" s="123"/>
      <c r="AD51" s="241">
        <f t="shared" si="68"/>
        <v>34</v>
      </c>
      <c r="AE51" s="118">
        <v>2</v>
      </c>
      <c r="AF51" s="118"/>
      <c r="AG51" s="240">
        <f t="shared" si="69"/>
        <v>32</v>
      </c>
      <c r="AH51" s="122">
        <v>24</v>
      </c>
      <c r="AI51" s="122">
        <v>8</v>
      </c>
      <c r="AJ51" s="118"/>
      <c r="AK51" s="118"/>
      <c r="AL51" s="118"/>
      <c r="AM51" s="123"/>
      <c r="AN51" s="241">
        <f t="shared" si="70"/>
        <v>0</v>
      </c>
      <c r="AO51" s="118"/>
      <c r="AP51" s="118"/>
      <c r="AQ51" s="240">
        <f t="shared" si="71"/>
        <v>0</v>
      </c>
      <c r="AR51" s="118"/>
      <c r="AS51" s="118"/>
      <c r="AT51" s="118"/>
      <c r="AU51" s="118"/>
      <c r="AV51" s="118"/>
      <c r="AW51" s="123"/>
      <c r="AX51" s="241">
        <f t="shared" si="72"/>
        <v>0</v>
      </c>
      <c r="AY51" s="118"/>
      <c r="AZ51" s="118"/>
      <c r="BA51" s="240">
        <f t="shared" si="73"/>
        <v>0</v>
      </c>
      <c r="BB51" s="118"/>
      <c r="BC51" s="118"/>
      <c r="BD51" s="118"/>
      <c r="BE51" s="118"/>
      <c r="BF51" s="118"/>
      <c r="BG51" s="123"/>
      <c r="BH51" s="241">
        <f t="shared" si="74"/>
        <v>0</v>
      </c>
      <c r="BI51" s="118"/>
      <c r="BJ51" s="118"/>
      <c r="BK51" s="240">
        <f t="shared" si="75"/>
        <v>0</v>
      </c>
      <c r="BL51" s="118"/>
      <c r="BM51" s="118"/>
      <c r="BN51" s="118"/>
      <c r="BO51" s="118"/>
      <c r="BP51" s="118"/>
      <c r="BQ51" s="123"/>
      <c r="BR51" s="241">
        <f t="shared" si="76"/>
        <v>0</v>
      </c>
      <c r="BS51" s="118"/>
      <c r="BT51" s="118"/>
      <c r="BU51" s="240">
        <f t="shared" si="77"/>
        <v>0</v>
      </c>
      <c r="BV51" s="118"/>
      <c r="BW51" s="118"/>
      <c r="BX51" s="118"/>
      <c r="BY51" s="118"/>
      <c r="BZ51" s="118"/>
      <c r="CA51" s="123"/>
      <c r="CB51" s="222"/>
      <c r="CC51" s="121">
        <v>68</v>
      </c>
      <c r="CD51" s="262">
        <f t="shared" si="78"/>
        <v>2</v>
      </c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</row>
    <row r="52" spans="1:98" ht="26.25" customHeight="1">
      <c r="A52" s="96"/>
      <c r="B52" s="113" t="s">
        <v>110</v>
      </c>
      <c r="C52" s="284" t="s">
        <v>593</v>
      </c>
      <c r="D52" s="214"/>
      <c r="E52" s="215"/>
      <c r="F52" s="215">
        <v>4</v>
      </c>
      <c r="G52" s="215"/>
      <c r="H52" s="215"/>
      <c r="I52" s="216"/>
      <c r="J52" s="122">
        <f t="shared" si="58"/>
        <v>72</v>
      </c>
      <c r="K52" s="119">
        <f t="shared" si="59"/>
        <v>12</v>
      </c>
      <c r="L52" s="240">
        <f t="shared" si="56"/>
        <v>0</v>
      </c>
      <c r="M52" s="240">
        <f t="shared" si="60"/>
        <v>60</v>
      </c>
      <c r="N52" s="240">
        <f t="shared" si="61"/>
        <v>26</v>
      </c>
      <c r="O52" s="240">
        <f t="shared" si="62"/>
        <v>34</v>
      </c>
      <c r="P52" s="119">
        <f t="shared" si="63"/>
        <v>0</v>
      </c>
      <c r="Q52" s="119">
        <f t="shared" si="64"/>
        <v>0</v>
      </c>
      <c r="R52" s="119">
        <f t="shared" si="65"/>
        <v>0</v>
      </c>
      <c r="S52" s="120"/>
      <c r="T52" s="241">
        <f t="shared" si="66"/>
        <v>42</v>
      </c>
      <c r="U52" s="118">
        <v>8</v>
      </c>
      <c r="V52" s="118"/>
      <c r="W52" s="240">
        <f t="shared" si="67"/>
        <v>34</v>
      </c>
      <c r="X52" s="122">
        <v>14</v>
      </c>
      <c r="Y52" s="122">
        <v>20</v>
      </c>
      <c r="Z52" s="118"/>
      <c r="AA52" s="118"/>
      <c r="AB52" s="118"/>
      <c r="AC52" s="123"/>
      <c r="AD52" s="241">
        <f t="shared" si="68"/>
        <v>30</v>
      </c>
      <c r="AE52" s="118">
        <v>4</v>
      </c>
      <c r="AF52" s="118"/>
      <c r="AG52" s="240">
        <f t="shared" si="69"/>
        <v>26</v>
      </c>
      <c r="AH52" s="122">
        <v>12</v>
      </c>
      <c r="AI52" s="122">
        <v>14</v>
      </c>
      <c r="AJ52" s="118"/>
      <c r="AK52" s="118"/>
      <c r="AL52" s="118"/>
      <c r="AM52" s="123"/>
      <c r="AN52" s="241">
        <f t="shared" si="70"/>
        <v>0</v>
      </c>
      <c r="AO52" s="118"/>
      <c r="AP52" s="118"/>
      <c r="AQ52" s="240">
        <f t="shared" si="71"/>
        <v>0</v>
      </c>
      <c r="AR52" s="118"/>
      <c r="AS52" s="118"/>
      <c r="AT52" s="118"/>
      <c r="AU52" s="118"/>
      <c r="AV52" s="118"/>
      <c r="AW52" s="123"/>
      <c r="AX52" s="241">
        <f t="shared" si="72"/>
        <v>0</v>
      </c>
      <c r="AY52" s="118"/>
      <c r="AZ52" s="118"/>
      <c r="BA52" s="240">
        <f t="shared" si="73"/>
        <v>0</v>
      </c>
      <c r="BB52" s="118"/>
      <c r="BC52" s="118"/>
      <c r="BD52" s="118"/>
      <c r="BE52" s="118"/>
      <c r="BF52" s="118"/>
      <c r="BG52" s="123"/>
      <c r="BH52" s="241">
        <f t="shared" si="74"/>
        <v>0</v>
      </c>
      <c r="BI52" s="118"/>
      <c r="BJ52" s="118"/>
      <c r="BK52" s="240">
        <f t="shared" si="75"/>
        <v>0</v>
      </c>
      <c r="BL52" s="118"/>
      <c r="BM52" s="118"/>
      <c r="BN52" s="118"/>
      <c r="BO52" s="118"/>
      <c r="BP52" s="118"/>
      <c r="BQ52" s="123"/>
      <c r="BR52" s="241">
        <f t="shared" si="76"/>
        <v>0</v>
      </c>
      <c r="BS52" s="118"/>
      <c r="BT52" s="118"/>
      <c r="BU52" s="240">
        <f t="shared" si="77"/>
        <v>0</v>
      </c>
      <c r="BV52" s="118"/>
      <c r="BW52" s="118"/>
      <c r="BX52" s="118"/>
      <c r="BY52" s="118"/>
      <c r="BZ52" s="118"/>
      <c r="CA52" s="123"/>
      <c r="CB52" s="222"/>
      <c r="CC52" s="121">
        <v>72</v>
      </c>
      <c r="CD52" s="262">
        <f t="shared" si="78"/>
        <v>0</v>
      </c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</row>
    <row r="53" spans="1:98" s="212" customFormat="1" ht="13.5" customHeight="1">
      <c r="A53" s="211">
        <v>64</v>
      </c>
      <c r="B53" s="113" t="s">
        <v>592</v>
      </c>
      <c r="C53" s="276" t="s">
        <v>615</v>
      </c>
      <c r="D53" s="214"/>
      <c r="E53" s="215"/>
      <c r="F53" s="215">
        <v>3</v>
      </c>
      <c r="G53" s="215"/>
      <c r="H53" s="215"/>
      <c r="I53" s="216"/>
      <c r="J53" s="122">
        <f t="shared" si="58"/>
        <v>36</v>
      </c>
      <c r="K53" s="119">
        <f t="shared" si="59"/>
        <v>4</v>
      </c>
      <c r="L53" s="240">
        <f t="shared" si="56"/>
        <v>0</v>
      </c>
      <c r="M53" s="240">
        <f t="shared" si="60"/>
        <v>32</v>
      </c>
      <c r="N53" s="240">
        <f t="shared" si="61"/>
        <v>22</v>
      </c>
      <c r="O53" s="240">
        <f t="shared" si="62"/>
        <v>10</v>
      </c>
      <c r="P53" s="119">
        <f t="shared" si="63"/>
        <v>0</v>
      </c>
      <c r="Q53" s="119">
        <f t="shared" si="64"/>
        <v>0</v>
      </c>
      <c r="R53" s="119">
        <f t="shared" si="65"/>
        <v>0</v>
      </c>
      <c r="S53" s="231"/>
      <c r="T53" s="241">
        <f t="shared" si="66"/>
        <v>36</v>
      </c>
      <c r="U53" s="118">
        <v>4</v>
      </c>
      <c r="V53" s="118"/>
      <c r="W53" s="240">
        <f t="shared" si="67"/>
        <v>32</v>
      </c>
      <c r="X53" s="217">
        <v>22</v>
      </c>
      <c r="Y53" s="217">
        <v>10</v>
      </c>
      <c r="Z53" s="217"/>
      <c r="AA53" s="217"/>
      <c r="AB53" s="217"/>
      <c r="AC53" s="218"/>
      <c r="AD53" s="241">
        <f t="shared" si="68"/>
        <v>0</v>
      </c>
      <c r="AE53" s="217"/>
      <c r="AF53" s="217"/>
      <c r="AG53" s="240">
        <f t="shared" si="69"/>
        <v>0</v>
      </c>
      <c r="AH53" s="217"/>
      <c r="AI53" s="217"/>
      <c r="AJ53" s="217"/>
      <c r="AK53" s="217"/>
      <c r="AL53" s="217"/>
      <c r="AM53" s="218"/>
      <c r="AN53" s="241">
        <f t="shared" si="70"/>
        <v>0</v>
      </c>
      <c r="AO53" s="217"/>
      <c r="AP53" s="217"/>
      <c r="AQ53" s="240">
        <f t="shared" si="71"/>
        <v>0</v>
      </c>
      <c r="AR53" s="217"/>
      <c r="AS53" s="217"/>
      <c r="AT53" s="217"/>
      <c r="AU53" s="217"/>
      <c r="AV53" s="217"/>
      <c r="AW53" s="218"/>
      <c r="AX53" s="241">
        <f t="shared" si="72"/>
        <v>0</v>
      </c>
      <c r="AY53" s="217"/>
      <c r="AZ53" s="217"/>
      <c r="BA53" s="240">
        <f t="shared" si="73"/>
        <v>0</v>
      </c>
      <c r="BB53" s="217"/>
      <c r="BC53" s="217"/>
      <c r="BD53" s="217"/>
      <c r="BE53" s="217"/>
      <c r="BF53" s="217"/>
      <c r="BG53" s="218"/>
      <c r="BH53" s="241">
        <f t="shared" si="74"/>
        <v>0</v>
      </c>
      <c r="BI53" s="217"/>
      <c r="BJ53" s="217"/>
      <c r="BK53" s="240">
        <f t="shared" si="75"/>
        <v>0</v>
      </c>
      <c r="BL53" s="217"/>
      <c r="BM53" s="217"/>
      <c r="BN53" s="217"/>
      <c r="BO53" s="217"/>
      <c r="BP53" s="217"/>
      <c r="BQ53" s="218"/>
      <c r="BR53" s="241">
        <f t="shared" si="76"/>
        <v>0</v>
      </c>
      <c r="BS53" s="118"/>
      <c r="BT53" s="118"/>
      <c r="BU53" s="240">
        <f t="shared" si="77"/>
        <v>0</v>
      </c>
      <c r="BV53" s="219"/>
      <c r="BW53" s="219"/>
      <c r="BX53" s="217"/>
      <c r="BY53" s="217"/>
      <c r="BZ53" s="217"/>
      <c r="CA53" s="218"/>
      <c r="CB53" s="222"/>
      <c r="CC53" s="121">
        <v>0</v>
      </c>
      <c r="CD53" s="262">
        <f t="shared" si="78"/>
        <v>36</v>
      </c>
      <c r="CE53" s="11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</row>
    <row r="54" spans="1:98" ht="13.5" customHeight="1">
      <c r="A54" s="96">
        <v>65</v>
      </c>
      <c r="B54" s="111" t="s">
        <v>217</v>
      </c>
      <c r="C54" s="277"/>
      <c r="D54" s="111"/>
      <c r="E54" s="111"/>
      <c r="F54" s="111"/>
      <c r="G54" s="223"/>
      <c r="H54" s="223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223"/>
      <c r="CC54" s="111"/>
      <c r="CD54" s="111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</row>
    <row r="55" spans="1:98" ht="3.75" customHeight="1" thickBot="1">
      <c r="A55" s="96">
        <v>66</v>
      </c>
      <c r="B55" s="97"/>
      <c r="C55" s="275"/>
      <c r="D55" s="97"/>
      <c r="E55" s="97"/>
      <c r="F55" s="97"/>
      <c r="G55" s="221"/>
      <c r="H55" s="221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221"/>
      <c r="CC55" s="97"/>
      <c r="CD55" s="97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</row>
    <row r="56" spans="1:98" ht="13.5" customHeight="1" thickBot="1">
      <c r="A56" s="100">
        <v>67</v>
      </c>
      <c r="B56" s="101" t="s">
        <v>112</v>
      </c>
      <c r="C56" s="270" t="s">
        <v>113</v>
      </c>
      <c r="D56" s="103">
        <v>12</v>
      </c>
      <c r="E56" s="104"/>
      <c r="F56" s="237" t="s">
        <v>100</v>
      </c>
      <c r="G56" s="237">
        <v>3</v>
      </c>
      <c r="H56" s="237"/>
      <c r="I56" s="238"/>
      <c r="J56" s="246">
        <f aca="true" t="shared" si="79" ref="J56:R56">T56+AD56+AN56+AX56+BH56+BR56</f>
        <v>1540</v>
      </c>
      <c r="K56" s="106">
        <f t="shared" si="79"/>
        <v>336</v>
      </c>
      <c r="L56" s="106">
        <f t="shared" si="79"/>
        <v>0</v>
      </c>
      <c r="M56" s="247">
        <f t="shared" si="79"/>
        <v>1204</v>
      </c>
      <c r="N56" s="247">
        <f t="shared" si="79"/>
        <v>478</v>
      </c>
      <c r="O56" s="247">
        <f t="shared" si="79"/>
        <v>666</v>
      </c>
      <c r="P56" s="106">
        <f t="shared" si="79"/>
        <v>0</v>
      </c>
      <c r="Q56" s="106">
        <f t="shared" si="79"/>
        <v>0</v>
      </c>
      <c r="R56" s="106">
        <f t="shared" si="79"/>
        <v>60</v>
      </c>
      <c r="S56" s="107"/>
      <c r="T56" s="249">
        <f>T58+T74+T89+T104+T116+T130</f>
        <v>74</v>
      </c>
      <c r="U56" s="257">
        <f>U58+U74+U89+U104+U116+U130</f>
        <v>28</v>
      </c>
      <c r="V56" s="247">
        <f>V58+V74+V89+V104+V116+V130</f>
        <v>0</v>
      </c>
      <c r="W56" s="247">
        <f aca="true" t="shared" si="80" ref="W56:AB56">W58+W74+W89+W104+W116+W130</f>
        <v>46</v>
      </c>
      <c r="X56" s="247">
        <f t="shared" si="80"/>
        <v>14</v>
      </c>
      <c r="Y56" s="247">
        <f t="shared" si="80"/>
        <v>32</v>
      </c>
      <c r="Z56" s="247">
        <f t="shared" si="80"/>
        <v>0</v>
      </c>
      <c r="AA56" s="247">
        <f t="shared" si="80"/>
        <v>0</v>
      </c>
      <c r="AB56" s="247">
        <f t="shared" si="80"/>
        <v>0</v>
      </c>
      <c r="AC56" s="107"/>
      <c r="AD56" s="249">
        <f>AD58+AD74+AD89+AD104+AD116+AD130</f>
        <v>254</v>
      </c>
      <c r="AE56" s="257">
        <f>AE58+AE74+AE89+AE104+AE116+AE130</f>
        <v>66</v>
      </c>
      <c r="AF56" s="247">
        <f>AF58+AF74+AF89+AF104+AF116+AF130</f>
        <v>0</v>
      </c>
      <c r="AG56" s="247">
        <f aca="true" t="shared" si="81" ref="AG56:AL56">AG58+AG74+AG89+AG104+AG116+AG130</f>
        <v>188</v>
      </c>
      <c r="AH56" s="247">
        <f t="shared" si="81"/>
        <v>72</v>
      </c>
      <c r="AI56" s="247">
        <f t="shared" si="81"/>
        <v>116</v>
      </c>
      <c r="AJ56" s="247">
        <f t="shared" si="81"/>
        <v>0</v>
      </c>
      <c r="AK56" s="247">
        <f t="shared" si="81"/>
        <v>0</v>
      </c>
      <c r="AL56" s="247">
        <f t="shared" si="81"/>
        <v>0</v>
      </c>
      <c r="AM56" s="107"/>
      <c r="AN56" s="249">
        <f>AN58+AN74+AN89+AN104+AN116+AN130</f>
        <v>230</v>
      </c>
      <c r="AO56" s="257">
        <f>AO58+AO74+AO89+AO104+AO116+AO130</f>
        <v>42</v>
      </c>
      <c r="AP56" s="247">
        <f>AP58+AP74+AP89+AP104+AP116+AP130</f>
        <v>0</v>
      </c>
      <c r="AQ56" s="247">
        <f aca="true" t="shared" si="82" ref="AQ56:AV56">AQ58+AQ74+AQ89+AQ104+AQ116+AQ130</f>
        <v>188</v>
      </c>
      <c r="AR56" s="247">
        <f t="shared" si="82"/>
        <v>64</v>
      </c>
      <c r="AS56" s="247">
        <f t="shared" si="82"/>
        <v>104</v>
      </c>
      <c r="AT56" s="247">
        <f t="shared" si="82"/>
        <v>0</v>
      </c>
      <c r="AU56" s="247">
        <f t="shared" si="82"/>
        <v>0</v>
      </c>
      <c r="AV56" s="247">
        <f t="shared" si="82"/>
        <v>20</v>
      </c>
      <c r="AW56" s="107"/>
      <c r="AX56" s="249">
        <f>AX58+AX74+AX89+AX104+AX116+AX130</f>
        <v>442</v>
      </c>
      <c r="AY56" s="257">
        <f>AY58+AY74+AY89+AY104+AY116+AY130</f>
        <v>94</v>
      </c>
      <c r="AZ56" s="247">
        <f>AZ58+AZ74+AZ89+AZ104+AZ116+AZ130</f>
        <v>0</v>
      </c>
      <c r="BA56" s="247">
        <f aca="true" t="shared" si="83" ref="BA56:BF56">BA58+BA74+BA89+BA104+BA116+BA130</f>
        <v>348</v>
      </c>
      <c r="BB56" s="247">
        <f t="shared" si="83"/>
        <v>150</v>
      </c>
      <c r="BC56" s="247">
        <f t="shared" si="83"/>
        <v>198</v>
      </c>
      <c r="BD56" s="247">
        <f t="shared" si="83"/>
        <v>0</v>
      </c>
      <c r="BE56" s="247">
        <f t="shared" si="83"/>
        <v>0</v>
      </c>
      <c r="BF56" s="247">
        <f t="shared" si="83"/>
        <v>0</v>
      </c>
      <c r="BG56" s="107"/>
      <c r="BH56" s="249">
        <f>BH58+BH74+BH89+BH104+BH116+BH130</f>
        <v>320</v>
      </c>
      <c r="BI56" s="257">
        <f>BI58+BI74+BI89+BI104+BI116+BI130</f>
        <v>58</v>
      </c>
      <c r="BJ56" s="247">
        <f>BJ58+BJ74+BJ89+BJ104+BJ116+BJ130</f>
        <v>0</v>
      </c>
      <c r="BK56" s="247">
        <f aca="true" t="shared" si="84" ref="BK56:BP56">BK58+BK74+BK89+BK104+BK116+BK130</f>
        <v>262</v>
      </c>
      <c r="BL56" s="247">
        <f t="shared" si="84"/>
        <v>132</v>
      </c>
      <c r="BM56" s="247">
        <f t="shared" si="84"/>
        <v>110</v>
      </c>
      <c r="BN56" s="247">
        <f t="shared" si="84"/>
        <v>0</v>
      </c>
      <c r="BO56" s="247">
        <f t="shared" si="84"/>
        <v>0</v>
      </c>
      <c r="BP56" s="247">
        <f t="shared" si="84"/>
        <v>20</v>
      </c>
      <c r="BQ56" s="107"/>
      <c r="BR56" s="249">
        <f>BR58+BR74+BR89+BR104+BR116+BR130</f>
        <v>220</v>
      </c>
      <c r="BS56" s="257">
        <f>BS58+BS74+BS89+BS104+BS116+BS130</f>
        <v>48</v>
      </c>
      <c r="BT56" s="247">
        <f>BT58+BT74+BT89+BT104+BT116+BT130</f>
        <v>0</v>
      </c>
      <c r="BU56" s="247">
        <f aca="true" t="shared" si="85" ref="BU56:BZ56">BU58+BU74+BU89+BU104+BU116+BU130</f>
        <v>172</v>
      </c>
      <c r="BV56" s="247">
        <f t="shared" si="85"/>
        <v>46</v>
      </c>
      <c r="BW56" s="247">
        <f t="shared" si="85"/>
        <v>106</v>
      </c>
      <c r="BX56" s="247">
        <f t="shared" si="85"/>
        <v>0</v>
      </c>
      <c r="BY56" s="247">
        <f t="shared" si="85"/>
        <v>0</v>
      </c>
      <c r="BZ56" s="247">
        <f t="shared" si="85"/>
        <v>20</v>
      </c>
      <c r="CA56" s="107"/>
      <c r="CB56" s="220"/>
      <c r="CC56" s="108">
        <v>1728</v>
      </c>
      <c r="CD56" s="250">
        <f>CD58+CD74+CD89+CD104+CD116+CD130</f>
        <v>892</v>
      </c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</row>
    <row r="57" spans="1:98" ht="3.75" customHeight="1" thickBot="1">
      <c r="A57" s="96">
        <v>68</v>
      </c>
      <c r="B57" s="97"/>
      <c r="C57" s="275"/>
      <c r="D57" s="97"/>
      <c r="E57" s="97"/>
      <c r="F57" s="97"/>
      <c r="G57" s="221"/>
      <c r="H57" s="221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221"/>
      <c r="CC57" s="97"/>
      <c r="CD57" s="97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</row>
    <row r="58" spans="1:98" s="210" customFormat="1" ht="34.5" customHeight="1" thickBot="1">
      <c r="A58" s="252">
        <v>69</v>
      </c>
      <c r="B58" s="253" t="s">
        <v>114</v>
      </c>
      <c r="C58" s="278" t="s">
        <v>594</v>
      </c>
      <c r="D58" s="254">
        <v>2</v>
      </c>
      <c r="E58" s="237"/>
      <c r="F58" s="237">
        <v>4</v>
      </c>
      <c r="G58" s="237">
        <v>1</v>
      </c>
      <c r="H58" s="237"/>
      <c r="I58" s="238"/>
      <c r="J58" s="239" t="s">
        <v>367</v>
      </c>
      <c r="K58" s="239" t="s">
        <v>368</v>
      </c>
      <c r="L58" s="239"/>
      <c r="M58" s="239" t="s">
        <v>369</v>
      </c>
      <c r="N58" s="239" t="s">
        <v>316</v>
      </c>
      <c r="O58" s="239" t="s">
        <v>370</v>
      </c>
      <c r="P58" s="239"/>
      <c r="Q58" s="239"/>
      <c r="R58" s="239"/>
      <c r="S58" s="255"/>
      <c r="T58" s="249">
        <f>T59+T60+T61+T62</f>
        <v>74</v>
      </c>
      <c r="U58" s="247">
        <f>U59+U60+U61+U62</f>
        <v>28</v>
      </c>
      <c r="V58" s="247">
        <f aca="true" t="shared" si="86" ref="V58:AB58">V59+V60+V61+V62</f>
        <v>0</v>
      </c>
      <c r="W58" s="247">
        <f t="shared" si="86"/>
        <v>46</v>
      </c>
      <c r="X58" s="247">
        <f t="shared" si="86"/>
        <v>14</v>
      </c>
      <c r="Y58" s="247">
        <f t="shared" si="86"/>
        <v>32</v>
      </c>
      <c r="Z58" s="247">
        <f t="shared" si="86"/>
        <v>0</v>
      </c>
      <c r="AA58" s="247">
        <f t="shared" si="86"/>
        <v>0</v>
      </c>
      <c r="AB58" s="247">
        <f t="shared" si="86"/>
        <v>0</v>
      </c>
      <c r="AC58" s="107"/>
      <c r="AD58" s="249">
        <f aca="true" t="shared" si="87" ref="AD58:AL58">AD59+AD60+AD61+AD62</f>
        <v>150</v>
      </c>
      <c r="AE58" s="247">
        <f t="shared" si="87"/>
        <v>44</v>
      </c>
      <c r="AF58" s="247">
        <f t="shared" si="87"/>
        <v>0</v>
      </c>
      <c r="AG58" s="247">
        <f t="shared" si="87"/>
        <v>106</v>
      </c>
      <c r="AH58" s="247">
        <f t="shared" si="87"/>
        <v>48</v>
      </c>
      <c r="AI58" s="247">
        <f t="shared" si="87"/>
        <v>58</v>
      </c>
      <c r="AJ58" s="247">
        <f t="shared" si="87"/>
        <v>0</v>
      </c>
      <c r="AK58" s="247">
        <f t="shared" si="87"/>
        <v>0</v>
      </c>
      <c r="AL58" s="247">
        <f t="shared" si="87"/>
        <v>0</v>
      </c>
      <c r="AM58" s="107"/>
      <c r="AN58" s="249">
        <f aca="true" t="shared" si="88" ref="AN58:AV58">AN59+AN60+AN61+AN62</f>
        <v>194</v>
      </c>
      <c r="AO58" s="247">
        <f t="shared" si="88"/>
        <v>38</v>
      </c>
      <c r="AP58" s="247">
        <f t="shared" si="88"/>
        <v>0</v>
      </c>
      <c r="AQ58" s="247">
        <f t="shared" si="88"/>
        <v>156</v>
      </c>
      <c r="AR58" s="247">
        <f t="shared" si="88"/>
        <v>58</v>
      </c>
      <c r="AS58" s="247">
        <f t="shared" si="88"/>
        <v>78</v>
      </c>
      <c r="AT58" s="247">
        <f t="shared" si="88"/>
        <v>0</v>
      </c>
      <c r="AU58" s="247">
        <f t="shared" si="88"/>
        <v>0</v>
      </c>
      <c r="AV58" s="247">
        <f t="shared" si="88"/>
        <v>20</v>
      </c>
      <c r="AW58" s="107"/>
      <c r="AX58" s="249">
        <f aca="true" t="shared" si="89" ref="AX58:BF58">AX59+AX60+AX61+AX62</f>
        <v>0</v>
      </c>
      <c r="AY58" s="247">
        <f t="shared" si="89"/>
        <v>0</v>
      </c>
      <c r="AZ58" s="247">
        <f t="shared" si="89"/>
        <v>0</v>
      </c>
      <c r="BA58" s="247">
        <f t="shared" si="89"/>
        <v>0</v>
      </c>
      <c r="BB58" s="247">
        <f t="shared" si="89"/>
        <v>0</v>
      </c>
      <c r="BC58" s="247">
        <f t="shared" si="89"/>
        <v>0</v>
      </c>
      <c r="BD58" s="247">
        <f t="shared" si="89"/>
        <v>0</v>
      </c>
      <c r="BE58" s="247">
        <f t="shared" si="89"/>
        <v>0</v>
      </c>
      <c r="BF58" s="247">
        <f t="shared" si="89"/>
        <v>0</v>
      </c>
      <c r="BG58" s="107"/>
      <c r="BH58" s="249">
        <f aca="true" t="shared" si="90" ref="BH58:BP58">BH59+BH60+BH61+BH62</f>
        <v>0</v>
      </c>
      <c r="BI58" s="247">
        <f t="shared" si="90"/>
        <v>0</v>
      </c>
      <c r="BJ58" s="247">
        <f t="shared" si="90"/>
        <v>0</v>
      </c>
      <c r="BK58" s="247">
        <f t="shared" si="90"/>
        <v>0</v>
      </c>
      <c r="BL58" s="247">
        <f t="shared" si="90"/>
        <v>0</v>
      </c>
      <c r="BM58" s="247">
        <f t="shared" si="90"/>
        <v>0</v>
      </c>
      <c r="BN58" s="247">
        <f t="shared" si="90"/>
        <v>0</v>
      </c>
      <c r="BO58" s="247">
        <f t="shared" si="90"/>
        <v>0</v>
      </c>
      <c r="BP58" s="247">
        <f t="shared" si="90"/>
        <v>0</v>
      </c>
      <c r="BQ58" s="107"/>
      <c r="BR58" s="249">
        <f aca="true" t="shared" si="91" ref="BR58:BZ58">BR59+BR60+BR61+BR62</f>
        <v>0</v>
      </c>
      <c r="BS58" s="247">
        <f t="shared" si="91"/>
        <v>0</v>
      </c>
      <c r="BT58" s="247">
        <f t="shared" si="91"/>
        <v>0</v>
      </c>
      <c r="BU58" s="247">
        <f t="shared" si="91"/>
        <v>0</v>
      </c>
      <c r="BV58" s="247">
        <f t="shared" si="91"/>
        <v>0</v>
      </c>
      <c r="BW58" s="247">
        <f t="shared" si="91"/>
        <v>0</v>
      </c>
      <c r="BX58" s="247">
        <f t="shared" si="91"/>
        <v>0</v>
      </c>
      <c r="BY58" s="247">
        <f t="shared" si="91"/>
        <v>0</v>
      </c>
      <c r="BZ58" s="247">
        <f t="shared" si="91"/>
        <v>0</v>
      </c>
      <c r="CA58" s="107"/>
      <c r="CB58" s="220"/>
      <c r="CC58" s="256">
        <v>540</v>
      </c>
      <c r="CD58" s="250">
        <f>J72-CC58</f>
        <v>22</v>
      </c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</row>
    <row r="59" spans="1:98" ht="3.75" customHeight="1">
      <c r="A59" s="96">
        <v>70</v>
      </c>
      <c r="B59" s="97"/>
      <c r="C59" s="275"/>
      <c r="D59" s="97"/>
      <c r="E59" s="97"/>
      <c r="F59" s="97"/>
      <c r="G59" s="221"/>
      <c r="H59" s="221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221"/>
      <c r="CC59" s="97"/>
      <c r="CD59" s="97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</row>
    <row r="60" spans="1:98" ht="33" customHeight="1">
      <c r="A60" s="96">
        <v>71</v>
      </c>
      <c r="B60" s="113" t="s">
        <v>117</v>
      </c>
      <c r="C60" s="271" t="s">
        <v>119</v>
      </c>
      <c r="D60" s="115">
        <v>5</v>
      </c>
      <c r="E60" s="116"/>
      <c r="F60" s="116"/>
      <c r="G60" s="234" t="s">
        <v>606</v>
      </c>
      <c r="H60" s="234"/>
      <c r="I60" s="117"/>
      <c r="J60" s="122">
        <f aca="true" t="shared" si="92" ref="J60:R62">T60+AD60+AN60+AX60+BH60+BR60</f>
        <v>238</v>
      </c>
      <c r="K60" s="119">
        <f t="shared" si="92"/>
        <v>70</v>
      </c>
      <c r="L60" s="240">
        <f t="shared" si="92"/>
        <v>0</v>
      </c>
      <c r="M60" s="240">
        <f t="shared" si="92"/>
        <v>168</v>
      </c>
      <c r="N60" s="240">
        <f t="shared" si="92"/>
        <v>64</v>
      </c>
      <c r="O60" s="240">
        <f t="shared" si="92"/>
        <v>94</v>
      </c>
      <c r="P60" s="119">
        <f t="shared" si="92"/>
        <v>0</v>
      </c>
      <c r="Q60" s="119">
        <f t="shared" si="92"/>
        <v>0</v>
      </c>
      <c r="R60" s="119">
        <f t="shared" si="92"/>
        <v>10</v>
      </c>
      <c r="S60" s="120"/>
      <c r="T60" s="241">
        <f>U60+W60</f>
        <v>74</v>
      </c>
      <c r="U60" s="118">
        <v>28</v>
      </c>
      <c r="V60" s="118"/>
      <c r="W60" s="240">
        <f>X60+Y60+Z60+AA60+AB60</f>
        <v>46</v>
      </c>
      <c r="X60" s="122">
        <v>14</v>
      </c>
      <c r="Y60" s="122">
        <v>32</v>
      </c>
      <c r="Z60" s="118"/>
      <c r="AA60" s="118"/>
      <c r="AB60" s="118"/>
      <c r="AC60" s="123"/>
      <c r="AD60" s="241">
        <f>AE60+AG60</f>
        <v>74</v>
      </c>
      <c r="AE60" s="118">
        <v>22</v>
      </c>
      <c r="AF60" s="118"/>
      <c r="AG60" s="240">
        <f>AH60+AI60+AJ60+AK60+AL60</f>
        <v>52</v>
      </c>
      <c r="AH60" s="122">
        <v>22</v>
      </c>
      <c r="AI60" s="122">
        <v>30</v>
      </c>
      <c r="AJ60" s="118"/>
      <c r="AK60" s="118"/>
      <c r="AL60" s="118"/>
      <c r="AM60" s="123"/>
      <c r="AN60" s="241">
        <f>AO60+AQ60</f>
        <v>90</v>
      </c>
      <c r="AO60" s="118">
        <v>20</v>
      </c>
      <c r="AP60" s="118"/>
      <c r="AQ60" s="240">
        <f>AR60+AS60+AT60+AU60+AV60</f>
        <v>70</v>
      </c>
      <c r="AR60" s="122">
        <v>28</v>
      </c>
      <c r="AS60" s="122">
        <v>32</v>
      </c>
      <c r="AT60" s="118"/>
      <c r="AU60" s="118"/>
      <c r="AV60" s="118">
        <v>10</v>
      </c>
      <c r="AW60" s="123"/>
      <c r="AX60" s="241">
        <f>AY60+BA60</f>
        <v>0</v>
      </c>
      <c r="AY60" s="118"/>
      <c r="AZ60" s="118"/>
      <c r="BA60" s="240">
        <f>BB60+BC60+BD60+BE60+BF60</f>
        <v>0</v>
      </c>
      <c r="BB60" s="122"/>
      <c r="BC60" s="122"/>
      <c r="BD60" s="118"/>
      <c r="BE60" s="118"/>
      <c r="BF60" s="118"/>
      <c r="BG60" s="123"/>
      <c r="BH60" s="241">
        <f>BI60+BK60</f>
        <v>0</v>
      </c>
      <c r="BI60" s="118"/>
      <c r="BJ60" s="118"/>
      <c r="BK60" s="240">
        <f>BL60+BM60+BN60+BO60+BP60</f>
        <v>0</v>
      </c>
      <c r="BL60" s="118"/>
      <c r="BM60" s="118"/>
      <c r="BN60" s="118"/>
      <c r="BO60" s="118"/>
      <c r="BP60" s="118"/>
      <c r="BQ60" s="123"/>
      <c r="BR60" s="241">
        <f>BS60+BU60</f>
        <v>0</v>
      </c>
      <c r="BS60" s="118"/>
      <c r="BT60" s="118"/>
      <c r="BU60" s="240">
        <f>BV60+BW60+BX60+BY60+BZ60</f>
        <v>0</v>
      </c>
      <c r="BV60" s="118"/>
      <c r="BW60" s="118"/>
      <c r="BX60" s="118"/>
      <c r="BY60" s="118"/>
      <c r="BZ60" s="118"/>
      <c r="CA60" s="123"/>
      <c r="CB60" s="222"/>
      <c r="CC60" s="121">
        <v>144</v>
      </c>
      <c r="CD60" s="262">
        <f>J60-CC60</f>
        <v>94</v>
      </c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</row>
    <row r="61" spans="1:82" ht="23.25" customHeight="1">
      <c r="A61" s="96">
        <v>72</v>
      </c>
      <c r="B61" s="113" t="s">
        <v>121</v>
      </c>
      <c r="C61" s="271" t="s">
        <v>122</v>
      </c>
      <c r="D61" s="115"/>
      <c r="E61" s="116"/>
      <c r="F61" s="116">
        <v>5</v>
      </c>
      <c r="G61" s="234"/>
      <c r="H61" s="234"/>
      <c r="I61" s="117"/>
      <c r="J61" s="122">
        <f t="shared" si="92"/>
        <v>124</v>
      </c>
      <c r="K61" s="119">
        <f t="shared" si="92"/>
        <v>34</v>
      </c>
      <c r="L61" s="240">
        <f t="shared" si="92"/>
        <v>0</v>
      </c>
      <c r="M61" s="240">
        <f t="shared" si="92"/>
        <v>90</v>
      </c>
      <c r="N61" s="240">
        <f t="shared" si="92"/>
        <v>34</v>
      </c>
      <c r="O61" s="240">
        <f t="shared" si="92"/>
        <v>56</v>
      </c>
      <c r="P61" s="119">
        <f t="shared" si="92"/>
        <v>0</v>
      </c>
      <c r="Q61" s="119">
        <f t="shared" si="92"/>
        <v>0</v>
      </c>
      <c r="R61" s="119">
        <f t="shared" si="92"/>
        <v>0</v>
      </c>
      <c r="S61" s="120"/>
      <c r="T61" s="241">
        <f>U61+W61</f>
        <v>0</v>
      </c>
      <c r="U61" s="118"/>
      <c r="V61" s="118"/>
      <c r="W61" s="240">
        <f>X61+Y61+Z61+AA61+AB61</f>
        <v>0</v>
      </c>
      <c r="X61" s="122"/>
      <c r="Y61" s="122"/>
      <c r="Z61" s="118"/>
      <c r="AA61" s="118"/>
      <c r="AB61" s="118"/>
      <c r="AC61" s="123"/>
      <c r="AD61" s="241">
        <f>AE61+AG61</f>
        <v>76</v>
      </c>
      <c r="AE61" s="118">
        <v>22</v>
      </c>
      <c r="AF61" s="118"/>
      <c r="AG61" s="240">
        <f>AH61+AI61+AJ61+AK61+AL61</f>
        <v>54</v>
      </c>
      <c r="AH61" s="122">
        <v>26</v>
      </c>
      <c r="AI61" s="122">
        <v>28</v>
      </c>
      <c r="AJ61" s="118"/>
      <c r="AK61" s="118"/>
      <c r="AL61" s="118"/>
      <c r="AM61" s="123"/>
      <c r="AN61" s="241">
        <f>AO61+AQ61</f>
        <v>48</v>
      </c>
      <c r="AO61" s="118">
        <v>12</v>
      </c>
      <c r="AP61" s="118"/>
      <c r="AQ61" s="240">
        <f>AR61+AS61+AT61+AU61+AV61</f>
        <v>36</v>
      </c>
      <c r="AR61" s="122">
        <v>8</v>
      </c>
      <c r="AS61" s="122">
        <v>28</v>
      </c>
      <c r="AT61" s="118"/>
      <c r="AU61" s="118"/>
      <c r="AV61" s="118"/>
      <c r="AW61" s="123"/>
      <c r="AX61" s="241">
        <f>AY61+BA61</f>
        <v>0</v>
      </c>
      <c r="AY61" s="118"/>
      <c r="AZ61" s="118"/>
      <c r="BA61" s="240">
        <f>BB61+BC61+BD61+BE61+BF61</f>
        <v>0</v>
      </c>
      <c r="BB61" s="122"/>
      <c r="BC61" s="122"/>
      <c r="BD61" s="118"/>
      <c r="BE61" s="118"/>
      <c r="BF61" s="118"/>
      <c r="BG61" s="123"/>
      <c r="BH61" s="241">
        <f>BI61+BK61</f>
        <v>0</v>
      </c>
      <c r="BI61" s="118"/>
      <c r="BJ61" s="118"/>
      <c r="BK61" s="240">
        <f>BL61+BM61+BN61+BO61+BP61</f>
        <v>0</v>
      </c>
      <c r="BL61" s="118"/>
      <c r="BM61" s="118"/>
      <c r="BN61" s="118"/>
      <c r="BO61" s="118"/>
      <c r="BP61" s="118"/>
      <c r="BQ61" s="123"/>
      <c r="BR61" s="241">
        <f>BS61+BU61</f>
        <v>0</v>
      </c>
      <c r="BS61" s="118"/>
      <c r="BT61" s="118"/>
      <c r="BU61" s="240">
        <f>BV61+BW61+BX61+BY61+BZ61</f>
        <v>0</v>
      </c>
      <c r="BV61" s="118"/>
      <c r="BW61" s="118"/>
      <c r="BX61" s="118"/>
      <c r="BY61" s="118"/>
      <c r="BZ61" s="118"/>
      <c r="CA61" s="123"/>
      <c r="CB61" s="222"/>
      <c r="CC61" s="121">
        <v>108</v>
      </c>
      <c r="CD61" s="262">
        <f>J61-CC61</f>
        <v>16</v>
      </c>
    </row>
    <row r="62" spans="1:82" ht="32.25" customHeight="1">
      <c r="A62" s="96">
        <v>73</v>
      </c>
      <c r="B62" s="113" t="s">
        <v>124</v>
      </c>
      <c r="C62" s="271" t="s">
        <v>125</v>
      </c>
      <c r="D62" s="115"/>
      <c r="E62" s="116"/>
      <c r="F62" s="116">
        <v>5</v>
      </c>
      <c r="G62" s="234" t="s">
        <v>606</v>
      </c>
      <c r="H62" s="234"/>
      <c r="I62" s="117"/>
      <c r="J62" s="122">
        <f t="shared" si="92"/>
        <v>56</v>
      </c>
      <c r="K62" s="119">
        <f t="shared" si="92"/>
        <v>6</v>
      </c>
      <c r="L62" s="240">
        <f t="shared" si="92"/>
        <v>0</v>
      </c>
      <c r="M62" s="240">
        <f t="shared" si="92"/>
        <v>50</v>
      </c>
      <c r="N62" s="240">
        <f t="shared" si="92"/>
        <v>22</v>
      </c>
      <c r="O62" s="240">
        <f t="shared" si="92"/>
        <v>18</v>
      </c>
      <c r="P62" s="119">
        <f t="shared" si="92"/>
        <v>0</v>
      </c>
      <c r="Q62" s="119">
        <f t="shared" si="92"/>
        <v>0</v>
      </c>
      <c r="R62" s="119">
        <f t="shared" si="92"/>
        <v>10</v>
      </c>
      <c r="S62" s="120"/>
      <c r="T62" s="241">
        <f>U62+W62</f>
        <v>0</v>
      </c>
      <c r="U62" s="118"/>
      <c r="V62" s="118"/>
      <c r="W62" s="240">
        <f>X62+Y62+Z62+AA62+AB62</f>
        <v>0</v>
      </c>
      <c r="X62" s="118"/>
      <c r="Y62" s="118"/>
      <c r="Z62" s="118"/>
      <c r="AA62" s="118"/>
      <c r="AB62" s="118"/>
      <c r="AC62" s="123"/>
      <c r="AD62" s="241">
        <f>AE62+AG62</f>
        <v>0</v>
      </c>
      <c r="AE62" s="118"/>
      <c r="AF62" s="118"/>
      <c r="AG62" s="240">
        <f>AH62+AI62+AJ62+AK62+AL62</f>
        <v>0</v>
      </c>
      <c r="AH62" s="118"/>
      <c r="AI62" s="118"/>
      <c r="AJ62" s="118"/>
      <c r="AK62" s="118"/>
      <c r="AL62" s="118"/>
      <c r="AM62" s="123"/>
      <c r="AN62" s="241">
        <f>AO62+AQ62</f>
        <v>56</v>
      </c>
      <c r="AO62" s="118">
        <v>6</v>
      </c>
      <c r="AP62" s="118"/>
      <c r="AQ62" s="240">
        <f>AR62+AS62+AT62+AU62+AV62</f>
        <v>50</v>
      </c>
      <c r="AR62" s="118">
        <v>22</v>
      </c>
      <c r="AS62" s="118">
        <v>18</v>
      </c>
      <c r="AT62" s="118"/>
      <c r="AU62" s="118"/>
      <c r="AV62" s="118">
        <v>10</v>
      </c>
      <c r="AW62" s="123"/>
      <c r="AX62" s="241">
        <f>AY62+BA62</f>
        <v>0</v>
      </c>
      <c r="AY62" s="118"/>
      <c r="AZ62" s="118"/>
      <c r="BA62" s="240">
        <f>BB62+BC62+BD62+BE62+BF62</f>
        <v>0</v>
      </c>
      <c r="BB62" s="122"/>
      <c r="BC62" s="122"/>
      <c r="BD62" s="118"/>
      <c r="BE62" s="118"/>
      <c r="BF62" s="118"/>
      <c r="BG62" s="123"/>
      <c r="BH62" s="241">
        <f>BI62+BK62</f>
        <v>0</v>
      </c>
      <c r="BI62" s="118"/>
      <c r="BJ62" s="118"/>
      <c r="BK62" s="240">
        <f>BL62+BM62+BN62+BO62+BP62</f>
        <v>0</v>
      </c>
      <c r="BL62" s="118"/>
      <c r="BM62" s="118"/>
      <c r="BN62" s="118"/>
      <c r="BO62" s="118"/>
      <c r="BP62" s="118"/>
      <c r="BQ62" s="123"/>
      <c r="BR62" s="241">
        <f>BS62+BU62</f>
        <v>0</v>
      </c>
      <c r="BS62" s="118"/>
      <c r="BT62" s="118"/>
      <c r="BU62" s="240">
        <f>BV62+BW62+BX62+BY62+BZ62</f>
        <v>0</v>
      </c>
      <c r="BV62" s="118"/>
      <c r="BW62" s="118"/>
      <c r="BX62" s="118"/>
      <c r="BY62" s="118"/>
      <c r="BZ62" s="118"/>
      <c r="CA62" s="123"/>
      <c r="CB62" s="222"/>
      <c r="CC62" s="121">
        <v>72</v>
      </c>
      <c r="CD62" s="262">
        <f>J62-CC62</f>
        <v>-16</v>
      </c>
    </row>
    <row r="63" spans="1:82" ht="13.5" customHeight="1">
      <c r="A63" s="96">
        <v>74</v>
      </c>
      <c r="B63" s="111" t="s">
        <v>371</v>
      </c>
      <c r="C63" s="274"/>
      <c r="D63" s="111"/>
      <c r="E63" s="111"/>
      <c r="F63" s="111"/>
      <c r="G63" s="223"/>
      <c r="H63" s="223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223"/>
      <c r="CC63" s="111"/>
      <c r="CD63" s="111"/>
    </row>
    <row r="64" spans="1:82" ht="3.75" customHeight="1">
      <c r="A64" s="96">
        <v>75</v>
      </c>
      <c r="B64" s="97"/>
      <c r="C64" s="275"/>
      <c r="D64" s="97"/>
      <c r="E64" s="97"/>
      <c r="F64" s="97"/>
      <c r="G64" s="221"/>
      <c r="H64" s="221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221"/>
      <c r="CC64" s="97"/>
      <c r="CD64" s="97"/>
    </row>
    <row r="65" spans="1:82" ht="13.5" customHeight="1">
      <c r="A65" s="96">
        <v>76</v>
      </c>
      <c r="B65" s="113" t="s">
        <v>127</v>
      </c>
      <c r="C65" s="271" t="s">
        <v>128</v>
      </c>
      <c r="D65" s="115"/>
      <c r="E65" s="116"/>
      <c r="F65" s="116">
        <v>5</v>
      </c>
      <c r="G65" s="235" t="s">
        <v>372</v>
      </c>
      <c r="H65" s="236"/>
      <c r="I65" s="125" t="s">
        <v>373</v>
      </c>
      <c r="J65" s="119">
        <f>AG65+AQ65+W65+BA65+BK65+BU65</f>
        <v>72</v>
      </c>
      <c r="K65" s="119"/>
      <c r="L65" s="119"/>
      <c r="M65" s="119">
        <f>J65</f>
        <v>72</v>
      </c>
      <c r="N65" s="119" t="s">
        <v>374</v>
      </c>
      <c r="O65" s="385">
        <f>AI65+Y65+BC65+BM65+BW65+AS65</f>
        <v>2</v>
      </c>
      <c r="P65" s="385"/>
      <c r="Q65" s="385"/>
      <c r="R65" s="385"/>
      <c r="S65" s="385"/>
      <c r="T65" s="375" t="s">
        <v>373</v>
      </c>
      <c r="U65" s="375"/>
      <c r="V65" s="118"/>
      <c r="W65" s="119"/>
      <c r="X65" s="126" t="s">
        <v>374</v>
      </c>
      <c r="Y65" s="118"/>
      <c r="Z65" s="376"/>
      <c r="AA65" s="376"/>
      <c r="AB65" s="376"/>
      <c r="AC65" s="376"/>
      <c r="AD65" s="375" t="s">
        <v>373</v>
      </c>
      <c r="AE65" s="375"/>
      <c r="AF65" s="118"/>
      <c r="AG65" s="119" t="s">
        <v>134</v>
      </c>
      <c r="AH65" s="126" t="s">
        <v>374</v>
      </c>
      <c r="AI65" s="118" t="s">
        <v>9</v>
      </c>
      <c r="AJ65" s="376"/>
      <c r="AK65" s="376"/>
      <c r="AL65" s="376"/>
      <c r="AM65" s="376"/>
      <c r="AN65" s="375" t="s">
        <v>373</v>
      </c>
      <c r="AO65" s="375"/>
      <c r="AP65" s="118"/>
      <c r="AQ65" s="119">
        <v>36</v>
      </c>
      <c r="AR65" s="126" t="s">
        <v>374</v>
      </c>
      <c r="AS65" s="118">
        <v>1</v>
      </c>
      <c r="AT65" s="376"/>
      <c r="AU65" s="376"/>
      <c r="AV65" s="376"/>
      <c r="AW65" s="376"/>
      <c r="AX65" s="375" t="s">
        <v>373</v>
      </c>
      <c r="AY65" s="375"/>
      <c r="AZ65" s="118"/>
      <c r="BA65" s="119"/>
      <c r="BB65" s="126" t="s">
        <v>374</v>
      </c>
      <c r="BC65" s="118"/>
      <c r="BD65" s="376"/>
      <c r="BE65" s="376"/>
      <c r="BF65" s="376"/>
      <c r="BG65" s="376"/>
      <c r="BH65" s="375" t="s">
        <v>373</v>
      </c>
      <c r="BI65" s="375"/>
      <c r="BJ65" s="118"/>
      <c r="BK65" s="119"/>
      <c r="BL65" s="126" t="s">
        <v>374</v>
      </c>
      <c r="BM65" s="118"/>
      <c r="BN65" s="376"/>
      <c r="BO65" s="376"/>
      <c r="BP65" s="376"/>
      <c r="BQ65" s="376"/>
      <c r="BR65" s="375" t="s">
        <v>373</v>
      </c>
      <c r="BS65" s="375"/>
      <c r="BT65" s="118"/>
      <c r="BU65" s="119"/>
      <c r="BV65" s="126" t="s">
        <v>374</v>
      </c>
      <c r="BW65" s="118"/>
      <c r="BX65" s="376"/>
      <c r="BY65" s="376"/>
      <c r="BZ65" s="376"/>
      <c r="CA65" s="376"/>
      <c r="CB65" s="222"/>
      <c r="CC65" s="121">
        <v>108</v>
      </c>
      <c r="CD65" s="262">
        <f>J65-CC65</f>
        <v>-36</v>
      </c>
    </row>
    <row r="66" spans="1:82" ht="13.5" customHeight="1">
      <c r="A66" s="96">
        <v>77</v>
      </c>
      <c r="B66" s="111" t="s">
        <v>376</v>
      </c>
      <c r="C66" s="274"/>
      <c r="D66" s="111"/>
      <c r="E66" s="111"/>
      <c r="F66" s="111"/>
      <c r="G66" s="223"/>
      <c r="H66" s="223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223"/>
      <c r="CC66" s="111"/>
      <c r="CD66" s="111"/>
    </row>
    <row r="67" spans="1:82" ht="3.75" customHeight="1">
      <c r="A67" s="96">
        <v>78</v>
      </c>
      <c r="B67" s="97"/>
      <c r="C67" s="275"/>
      <c r="D67" s="97"/>
      <c r="E67" s="97"/>
      <c r="F67" s="97"/>
      <c r="G67" s="221"/>
      <c r="H67" s="221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221"/>
      <c r="CC67" s="97"/>
      <c r="CD67" s="97"/>
    </row>
    <row r="68" spans="1:82" ht="23.25" customHeight="1">
      <c r="A68" s="96">
        <v>79</v>
      </c>
      <c r="B68" s="113" t="s">
        <v>130</v>
      </c>
      <c r="C68" s="271" t="s">
        <v>131</v>
      </c>
      <c r="D68" s="115"/>
      <c r="E68" s="116"/>
      <c r="F68" s="116" t="s">
        <v>606</v>
      </c>
      <c r="G68" s="235" t="s">
        <v>372</v>
      </c>
      <c r="H68" s="236"/>
      <c r="I68" s="125" t="s">
        <v>373</v>
      </c>
      <c r="J68" s="119">
        <f>AG68+AQ68+W68+BA68+BK68+BU68</f>
        <v>72</v>
      </c>
      <c r="K68" s="119"/>
      <c r="L68" s="119"/>
      <c r="M68" s="119">
        <f>J68</f>
        <v>72</v>
      </c>
      <c r="N68" s="119" t="s">
        <v>374</v>
      </c>
      <c r="O68" s="385">
        <f>AI68+Y68+BC68+BM68+BW68+AS68</f>
        <v>2</v>
      </c>
      <c r="P68" s="385"/>
      <c r="Q68" s="385"/>
      <c r="R68" s="385"/>
      <c r="S68" s="385"/>
      <c r="T68" s="375" t="s">
        <v>373</v>
      </c>
      <c r="U68" s="375"/>
      <c r="V68" s="118"/>
      <c r="W68" s="119"/>
      <c r="X68" s="126" t="s">
        <v>374</v>
      </c>
      <c r="Y68" s="118"/>
      <c r="Z68" s="376"/>
      <c r="AA68" s="376"/>
      <c r="AB68" s="376"/>
      <c r="AC68" s="376"/>
      <c r="AD68" s="375" t="s">
        <v>373</v>
      </c>
      <c r="AE68" s="375"/>
      <c r="AF68" s="118"/>
      <c r="AG68" s="119"/>
      <c r="AH68" s="126" t="s">
        <v>374</v>
      </c>
      <c r="AI68" s="118"/>
      <c r="AJ68" s="376"/>
      <c r="AK68" s="376"/>
      <c r="AL68" s="376"/>
      <c r="AM68" s="376"/>
      <c r="AN68" s="375" t="s">
        <v>373</v>
      </c>
      <c r="AO68" s="375"/>
      <c r="AP68" s="118"/>
      <c r="AQ68" s="119">
        <v>72</v>
      </c>
      <c r="AR68" s="126" t="s">
        <v>374</v>
      </c>
      <c r="AS68" s="118">
        <v>2</v>
      </c>
      <c r="AT68" s="376"/>
      <c r="AU68" s="376"/>
      <c r="AV68" s="376"/>
      <c r="AW68" s="376"/>
      <c r="AX68" s="375" t="s">
        <v>373</v>
      </c>
      <c r="AY68" s="375"/>
      <c r="AZ68" s="118"/>
      <c r="BA68" s="119"/>
      <c r="BB68" s="126" t="s">
        <v>374</v>
      </c>
      <c r="BC68" s="118"/>
      <c r="BD68" s="376"/>
      <c r="BE68" s="376"/>
      <c r="BF68" s="376"/>
      <c r="BG68" s="376"/>
      <c r="BH68" s="375" t="s">
        <v>373</v>
      </c>
      <c r="BI68" s="375"/>
      <c r="BJ68" s="118"/>
      <c r="BK68" s="119"/>
      <c r="BL68" s="126" t="s">
        <v>374</v>
      </c>
      <c r="BM68" s="118"/>
      <c r="BN68" s="376"/>
      <c r="BO68" s="376"/>
      <c r="BP68" s="376"/>
      <c r="BQ68" s="376"/>
      <c r="BR68" s="375" t="s">
        <v>373</v>
      </c>
      <c r="BS68" s="375"/>
      <c r="BT68" s="118"/>
      <c r="BU68" s="119"/>
      <c r="BV68" s="126" t="s">
        <v>374</v>
      </c>
      <c r="BW68" s="118"/>
      <c r="BX68" s="376"/>
      <c r="BY68" s="376"/>
      <c r="BZ68" s="376"/>
      <c r="CA68" s="376"/>
      <c r="CB68" s="222"/>
      <c r="CC68" s="121">
        <v>108</v>
      </c>
      <c r="CD68" s="262">
        <f>J68-CC68</f>
        <v>-36</v>
      </c>
    </row>
    <row r="69" spans="1:82" ht="7.5" customHeight="1">
      <c r="A69" s="96">
        <v>80</v>
      </c>
      <c r="B69" s="111" t="s">
        <v>378</v>
      </c>
      <c r="C69" s="274"/>
      <c r="D69" s="111"/>
      <c r="E69" s="111"/>
      <c r="F69" s="111"/>
      <c r="G69" s="223"/>
      <c r="H69" s="223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223"/>
      <c r="CC69" s="111"/>
      <c r="CD69" s="111"/>
    </row>
    <row r="70" spans="1:82" ht="3.75" customHeight="1">
      <c r="A70" s="96">
        <v>81</v>
      </c>
      <c r="B70" s="97"/>
      <c r="C70" s="275"/>
      <c r="D70" s="97"/>
      <c r="E70" s="97"/>
      <c r="F70" s="97"/>
      <c r="G70" s="221"/>
      <c r="H70" s="221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221"/>
      <c r="CC70" s="97"/>
      <c r="CD70" s="97"/>
    </row>
    <row r="71" spans="1:82" ht="13.5" customHeight="1">
      <c r="A71" s="100">
        <v>82</v>
      </c>
      <c r="B71" s="127" t="s">
        <v>379</v>
      </c>
      <c r="C71" s="279" t="s">
        <v>380</v>
      </c>
      <c r="D71" s="118">
        <v>5</v>
      </c>
      <c r="E71" s="128"/>
      <c r="F71" s="128"/>
      <c r="G71" s="228"/>
      <c r="H71" s="228"/>
      <c r="I71" s="128"/>
      <c r="J71" s="119"/>
      <c r="K71" s="128"/>
      <c r="L71" s="128"/>
      <c r="M71" s="119"/>
      <c r="N71" s="128"/>
      <c r="O71" s="128"/>
      <c r="P71" s="128"/>
      <c r="Q71" s="128"/>
      <c r="R71" s="128"/>
      <c r="S71" s="128"/>
      <c r="T71" s="119"/>
      <c r="U71" s="128"/>
      <c r="V71" s="128"/>
      <c r="W71" s="119"/>
      <c r="X71" s="128"/>
      <c r="Y71" s="128"/>
      <c r="Z71" s="128"/>
      <c r="AA71" s="128"/>
      <c r="AB71" s="128"/>
      <c r="AC71" s="128"/>
      <c r="AD71" s="119"/>
      <c r="AE71" s="128"/>
      <c r="AF71" s="128"/>
      <c r="AG71" s="119"/>
      <c r="AH71" s="128"/>
      <c r="AI71" s="128"/>
      <c r="AJ71" s="128"/>
      <c r="AK71" s="128"/>
      <c r="AL71" s="128"/>
      <c r="AM71" s="128"/>
      <c r="AN71" s="119"/>
      <c r="AO71" s="128"/>
      <c r="AP71" s="128"/>
      <c r="AQ71" s="119"/>
      <c r="AR71" s="128"/>
      <c r="AS71" s="128"/>
      <c r="AT71" s="128"/>
      <c r="AU71" s="128"/>
      <c r="AV71" s="128"/>
      <c r="AW71" s="128"/>
      <c r="AX71" s="119"/>
      <c r="AY71" s="128"/>
      <c r="AZ71" s="128"/>
      <c r="BA71" s="119"/>
      <c r="BB71" s="128"/>
      <c r="BC71" s="128"/>
      <c r="BD71" s="128"/>
      <c r="BE71" s="128"/>
      <c r="BF71" s="128"/>
      <c r="BG71" s="128"/>
      <c r="BH71" s="119"/>
      <c r="BI71" s="128"/>
      <c r="BJ71" s="128"/>
      <c r="BK71" s="119"/>
      <c r="BL71" s="128"/>
      <c r="BM71" s="128"/>
      <c r="BN71" s="128"/>
      <c r="BO71" s="128"/>
      <c r="BP71" s="128"/>
      <c r="BQ71" s="128"/>
      <c r="BR71" s="119"/>
      <c r="BS71" s="128"/>
      <c r="BT71" s="128"/>
      <c r="BU71" s="119"/>
      <c r="BV71" s="128"/>
      <c r="BW71" s="128"/>
      <c r="BX71" s="128"/>
      <c r="BY71" s="128"/>
      <c r="BZ71" s="128"/>
      <c r="CA71" s="128"/>
      <c r="CB71" s="227"/>
      <c r="CC71" s="128"/>
      <c r="CD71" s="128"/>
    </row>
    <row r="72" spans="1:82" ht="13.5" customHeight="1">
      <c r="A72" s="100">
        <v>83</v>
      </c>
      <c r="B72" s="129"/>
      <c r="C72" s="280" t="s">
        <v>381</v>
      </c>
      <c r="D72" s="259"/>
      <c r="E72" s="128"/>
      <c r="F72" s="128"/>
      <c r="G72" s="228"/>
      <c r="H72" s="228"/>
      <c r="I72" s="128"/>
      <c r="J72" s="258">
        <f>J60+J61+J62+J65+J68</f>
        <v>562</v>
      </c>
      <c r="K72" s="128"/>
      <c r="L72" s="128"/>
      <c r="M72" s="258">
        <f>M60+M61+M62+M65+M68</f>
        <v>452</v>
      </c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228"/>
      <c r="CC72" s="128"/>
      <c r="CD72" s="128"/>
    </row>
    <row r="73" spans="1:82" ht="3.75" customHeight="1" thickBot="1">
      <c r="A73" s="96">
        <v>84</v>
      </c>
      <c r="B73" s="97"/>
      <c r="C73" s="275"/>
      <c r="D73" s="97"/>
      <c r="E73" s="97"/>
      <c r="F73" s="97"/>
      <c r="G73" s="221"/>
      <c r="H73" s="221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221"/>
      <c r="CC73" s="97"/>
      <c r="CD73" s="97"/>
    </row>
    <row r="74" spans="1:82" ht="25.5" customHeight="1" thickBot="1">
      <c r="A74" s="100">
        <v>85</v>
      </c>
      <c r="B74" s="101" t="s">
        <v>132</v>
      </c>
      <c r="C74" s="270" t="s">
        <v>595</v>
      </c>
      <c r="D74" s="103">
        <v>1</v>
      </c>
      <c r="E74" s="104"/>
      <c r="F74" s="104">
        <v>3</v>
      </c>
      <c r="G74" s="233">
        <v>1</v>
      </c>
      <c r="H74" s="233"/>
      <c r="I74" s="105"/>
      <c r="J74" s="246">
        <f aca="true" t="shared" si="93" ref="J74:R74">T74+AD74+AN74+AX74+BH74+BR74</f>
        <v>318</v>
      </c>
      <c r="K74" s="106">
        <f t="shared" si="93"/>
        <v>76</v>
      </c>
      <c r="L74" s="106">
        <f t="shared" si="93"/>
        <v>0</v>
      </c>
      <c r="M74" s="247">
        <f t="shared" si="93"/>
        <v>242</v>
      </c>
      <c r="N74" s="247">
        <f t="shared" si="93"/>
        <v>80</v>
      </c>
      <c r="O74" s="247">
        <f t="shared" si="93"/>
        <v>142</v>
      </c>
      <c r="P74" s="106">
        <f t="shared" si="93"/>
        <v>0</v>
      </c>
      <c r="Q74" s="106">
        <f t="shared" si="93"/>
        <v>0</v>
      </c>
      <c r="R74" s="106">
        <f t="shared" si="93"/>
        <v>20</v>
      </c>
      <c r="S74" s="107"/>
      <c r="T74" s="249">
        <f>T75+T76+T77</f>
        <v>0</v>
      </c>
      <c r="U74" s="257">
        <f aca="true" t="shared" si="94" ref="U74:AB74">U75+U76+U77</f>
        <v>0</v>
      </c>
      <c r="V74" s="257">
        <f t="shared" si="94"/>
        <v>0</v>
      </c>
      <c r="W74" s="257">
        <f t="shared" si="94"/>
        <v>0</v>
      </c>
      <c r="X74" s="257">
        <f t="shared" si="94"/>
        <v>0</v>
      </c>
      <c r="Y74" s="257">
        <f t="shared" si="94"/>
        <v>0</v>
      </c>
      <c r="Z74" s="257">
        <f t="shared" si="94"/>
        <v>0</v>
      </c>
      <c r="AA74" s="257">
        <f t="shared" si="94"/>
        <v>0</v>
      </c>
      <c r="AB74" s="247">
        <f t="shared" si="94"/>
        <v>0</v>
      </c>
      <c r="AC74" s="107"/>
      <c r="AD74" s="249">
        <f aca="true" t="shared" si="95" ref="AD74:AL74">AD75+AD76+AD77</f>
        <v>0</v>
      </c>
      <c r="AE74" s="257">
        <f t="shared" si="95"/>
        <v>0</v>
      </c>
      <c r="AF74" s="257">
        <f t="shared" si="95"/>
        <v>0</v>
      </c>
      <c r="AG74" s="257">
        <f t="shared" si="95"/>
        <v>0</v>
      </c>
      <c r="AH74" s="257">
        <f t="shared" si="95"/>
        <v>0</v>
      </c>
      <c r="AI74" s="257">
        <f t="shared" si="95"/>
        <v>0</v>
      </c>
      <c r="AJ74" s="257">
        <f t="shared" si="95"/>
        <v>0</v>
      </c>
      <c r="AK74" s="257">
        <f t="shared" si="95"/>
        <v>0</v>
      </c>
      <c r="AL74" s="247">
        <f t="shared" si="95"/>
        <v>0</v>
      </c>
      <c r="AM74" s="107"/>
      <c r="AN74" s="249">
        <f aca="true" t="shared" si="96" ref="AN74:AV74">AN75+AN76+AN77</f>
        <v>0</v>
      </c>
      <c r="AO74" s="257">
        <f t="shared" si="96"/>
        <v>0</v>
      </c>
      <c r="AP74" s="257">
        <f t="shared" si="96"/>
        <v>0</v>
      </c>
      <c r="AQ74" s="257">
        <f t="shared" si="96"/>
        <v>0</v>
      </c>
      <c r="AR74" s="257">
        <f t="shared" si="96"/>
        <v>0</v>
      </c>
      <c r="AS74" s="257">
        <f t="shared" si="96"/>
        <v>0</v>
      </c>
      <c r="AT74" s="257">
        <f t="shared" si="96"/>
        <v>0</v>
      </c>
      <c r="AU74" s="257">
        <f t="shared" si="96"/>
        <v>0</v>
      </c>
      <c r="AV74" s="247">
        <f t="shared" si="96"/>
        <v>0</v>
      </c>
      <c r="AW74" s="107"/>
      <c r="AX74" s="249">
        <f aca="true" t="shared" si="97" ref="AX74:BF74">AX75+AX76+AX77</f>
        <v>254</v>
      </c>
      <c r="AY74" s="257">
        <f t="shared" si="97"/>
        <v>58</v>
      </c>
      <c r="AZ74" s="257">
        <f t="shared" si="97"/>
        <v>0</v>
      </c>
      <c r="BA74" s="257">
        <f t="shared" si="97"/>
        <v>196</v>
      </c>
      <c r="BB74" s="257">
        <f t="shared" si="97"/>
        <v>68</v>
      </c>
      <c r="BC74" s="257">
        <f t="shared" si="97"/>
        <v>128</v>
      </c>
      <c r="BD74" s="257">
        <f t="shared" si="97"/>
        <v>0</v>
      </c>
      <c r="BE74" s="257">
        <f t="shared" si="97"/>
        <v>0</v>
      </c>
      <c r="BF74" s="247">
        <f t="shared" si="97"/>
        <v>0</v>
      </c>
      <c r="BG74" s="107"/>
      <c r="BH74" s="249">
        <f aca="true" t="shared" si="98" ref="BH74:BP74">BH75+BH76+BH77</f>
        <v>64</v>
      </c>
      <c r="BI74" s="257">
        <f t="shared" si="98"/>
        <v>18</v>
      </c>
      <c r="BJ74" s="257">
        <f t="shared" si="98"/>
        <v>0</v>
      </c>
      <c r="BK74" s="257">
        <f t="shared" si="98"/>
        <v>46</v>
      </c>
      <c r="BL74" s="257">
        <f t="shared" si="98"/>
        <v>12</v>
      </c>
      <c r="BM74" s="257">
        <f t="shared" si="98"/>
        <v>14</v>
      </c>
      <c r="BN74" s="257">
        <f t="shared" si="98"/>
        <v>0</v>
      </c>
      <c r="BO74" s="257">
        <f t="shared" si="98"/>
        <v>0</v>
      </c>
      <c r="BP74" s="247">
        <f t="shared" si="98"/>
        <v>20</v>
      </c>
      <c r="BQ74" s="107"/>
      <c r="BR74" s="249">
        <f aca="true" t="shared" si="99" ref="BR74:BZ74">BR75+BR76+BR77</f>
        <v>0</v>
      </c>
      <c r="BS74" s="257">
        <f t="shared" si="99"/>
        <v>0</v>
      </c>
      <c r="BT74" s="257">
        <f t="shared" si="99"/>
        <v>0</v>
      </c>
      <c r="BU74" s="257">
        <f t="shared" si="99"/>
        <v>0</v>
      </c>
      <c r="BV74" s="257">
        <f t="shared" si="99"/>
        <v>0</v>
      </c>
      <c r="BW74" s="257">
        <f t="shared" si="99"/>
        <v>0</v>
      </c>
      <c r="BX74" s="257">
        <f t="shared" si="99"/>
        <v>0</v>
      </c>
      <c r="BY74" s="257">
        <f t="shared" si="99"/>
        <v>0</v>
      </c>
      <c r="BZ74" s="247">
        <f t="shared" si="99"/>
        <v>0</v>
      </c>
      <c r="CA74" s="107"/>
      <c r="CB74" s="220"/>
      <c r="CC74" s="108">
        <v>360</v>
      </c>
      <c r="CD74" s="250">
        <f>J87-CC74</f>
        <v>102</v>
      </c>
    </row>
    <row r="75" spans="1:82" ht="3.75" customHeight="1">
      <c r="A75" s="96">
        <v>86</v>
      </c>
      <c r="B75" s="97"/>
      <c r="C75" s="275"/>
      <c r="D75" s="97"/>
      <c r="E75" s="97"/>
      <c r="F75" s="97"/>
      <c r="G75" s="221"/>
      <c r="H75" s="221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221"/>
      <c r="CC75" s="97"/>
      <c r="CD75" s="97"/>
    </row>
    <row r="76" spans="1:82" ht="23.25" customHeight="1">
      <c r="A76" s="96">
        <v>87</v>
      </c>
      <c r="B76" s="113" t="s">
        <v>135</v>
      </c>
      <c r="C76" s="271" t="s">
        <v>596</v>
      </c>
      <c r="D76" s="115"/>
      <c r="E76" s="116"/>
      <c r="F76" s="116"/>
      <c r="G76" s="234">
        <v>7</v>
      </c>
      <c r="H76" s="234"/>
      <c r="I76" s="117"/>
      <c r="J76" s="122">
        <f aca="true" t="shared" si="100" ref="J76:R77">T76+AD76+AN76+AX76+BH76+BR76</f>
        <v>210</v>
      </c>
      <c r="K76" s="119">
        <f t="shared" si="100"/>
        <v>52</v>
      </c>
      <c r="L76" s="240">
        <f t="shared" si="100"/>
        <v>0</v>
      </c>
      <c r="M76" s="240">
        <f t="shared" si="100"/>
        <v>158</v>
      </c>
      <c r="N76" s="240">
        <f t="shared" si="100"/>
        <v>42</v>
      </c>
      <c r="O76" s="240">
        <f t="shared" si="100"/>
        <v>96</v>
      </c>
      <c r="P76" s="119">
        <f t="shared" si="100"/>
        <v>0</v>
      </c>
      <c r="Q76" s="119">
        <f t="shared" si="100"/>
        <v>0</v>
      </c>
      <c r="R76" s="119">
        <f t="shared" si="100"/>
        <v>20</v>
      </c>
      <c r="S76" s="120"/>
      <c r="T76" s="241">
        <f>U76+W76</f>
        <v>0</v>
      </c>
      <c r="U76" s="118"/>
      <c r="V76" s="118"/>
      <c r="W76" s="240">
        <f>X76+Y76+Z76+AA76+AB76</f>
        <v>0</v>
      </c>
      <c r="X76" s="118"/>
      <c r="Y76" s="118"/>
      <c r="Z76" s="118"/>
      <c r="AA76" s="118"/>
      <c r="AB76" s="118"/>
      <c r="AC76" s="123"/>
      <c r="AD76" s="241">
        <f>AE76+AG76</f>
        <v>0</v>
      </c>
      <c r="AE76" s="118"/>
      <c r="AF76" s="118"/>
      <c r="AG76" s="240">
        <f>AH76+AI76+AJ76+AK76+AL76</f>
        <v>0</v>
      </c>
      <c r="AH76" s="118"/>
      <c r="AI76" s="118"/>
      <c r="AJ76" s="118"/>
      <c r="AK76" s="118"/>
      <c r="AL76" s="118"/>
      <c r="AM76" s="123"/>
      <c r="AN76" s="265">
        <f>AO76+AQ76</f>
        <v>0</v>
      </c>
      <c r="AO76" s="266"/>
      <c r="AP76" s="266"/>
      <c r="AQ76" s="267">
        <f>AR76+AS76+AT76+AU76+AV76</f>
        <v>0</v>
      </c>
      <c r="AR76" s="268"/>
      <c r="AS76" s="268"/>
      <c r="AT76" s="118"/>
      <c r="AU76" s="118"/>
      <c r="AV76" s="118"/>
      <c r="AW76" s="123"/>
      <c r="AX76" s="241">
        <f>AY76+BA76</f>
        <v>146</v>
      </c>
      <c r="AY76" s="118">
        <v>34</v>
      </c>
      <c r="AZ76" s="118"/>
      <c r="BA76" s="240">
        <f>BB76+BC76+BD76+BE76+BF76</f>
        <v>112</v>
      </c>
      <c r="BB76" s="122">
        <v>30</v>
      </c>
      <c r="BC76" s="122">
        <v>82</v>
      </c>
      <c r="BD76" s="118"/>
      <c r="BE76" s="118"/>
      <c r="BF76" s="118"/>
      <c r="BG76" s="123"/>
      <c r="BH76" s="241">
        <f>BI76+BK76</f>
        <v>64</v>
      </c>
      <c r="BI76" s="118">
        <v>18</v>
      </c>
      <c r="BJ76" s="118"/>
      <c r="BK76" s="240">
        <f>BL76+BM76+BN76+BO76+BP76</f>
        <v>46</v>
      </c>
      <c r="BL76" s="122">
        <v>12</v>
      </c>
      <c r="BM76" s="122">
        <v>14</v>
      </c>
      <c r="BN76" s="118"/>
      <c r="BO76" s="118"/>
      <c r="BP76" s="118">
        <v>20</v>
      </c>
      <c r="BQ76" s="123"/>
      <c r="BR76" s="241">
        <f>BS76+BU76</f>
        <v>0</v>
      </c>
      <c r="BS76" s="118"/>
      <c r="BT76" s="118"/>
      <c r="BU76" s="240">
        <f>BV76+BW76+BX76+BY76+BZ76</f>
        <v>0</v>
      </c>
      <c r="BV76" s="122"/>
      <c r="BW76" s="122"/>
      <c r="BX76" s="118"/>
      <c r="BY76" s="118"/>
      <c r="BZ76" s="118"/>
      <c r="CA76" s="123"/>
      <c r="CB76" s="222"/>
      <c r="CC76" s="121">
        <v>108</v>
      </c>
      <c r="CD76" s="262">
        <f>J76-CC76</f>
        <v>102</v>
      </c>
    </row>
    <row r="77" spans="1:82" ht="23.25" customHeight="1">
      <c r="A77" s="96">
        <v>88</v>
      </c>
      <c r="B77" s="113" t="s">
        <v>139</v>
      </c>
      <c r="C77" s="271" t="s">
        <v>140</v>
      </c>
      <c r="D77" s="115"/>
      <c r="E77" s="116"/>
      <c r="F77" s="116">
        <v>6</v>
      </c>
      <c r="G77" s="234"/>
      <c r="H77" s="234"/>
      <c r="I77" s="117"/>
      <c r="J77" s="122">
        <f t="shared" si="100"/>
        <v>108</v>
      </c>
      <c r="K77" s="119">
        <f t="shared" si="100"/>
        <v>24</v>
      </c>
      <c r="L77" s="240">
        <f t="shared" si="100"/>
        <v>0</v>
      </c>
      <c r="M77" s="240">
        <f t="shared" si="100"/>
        <v>84</v>
      </c>
      <c r="N77" s="240">
        <f t="shared" si="100"/>
        <v>38</v>
      </c>
      <c r="O77" s="240">
        <f t="shared" si="100"/>
        <v>46</v>
      </c>
      <c r="P77" s="119">
        <f t="shared" si="100"/>
        <v>0</v>
      </c>
      <c r="Q77" s="119">
        <f t="shared" si="100"/>
        <v>0</v>
      </c>
      <c r="R77" s="119">
        <f t="shared" si="100"/>
        <v>0</v>
      </c>
      <c r="S77" s="120"/>
      <c r="T77" s="241">
        <f>U77+W77</f>
        <v>0</v>
      </c>
      <c r="U77" s="118"/>
      <c r="V77" s="118"/>
      <c r="W77" s="240">
        <f>X77+Y77+Z77+AA77+AB77</f>
        <v>0</v>
      </c>
      <c r="X77" s="118"/>
      <c r="Y77" s="118"/>
      <c r="Z77" s="118"/>
      <c r="AA77" s="118"/>
      <c r="AB77" s="118"/>
      <c r="AC77" s="123"/>
      <c r="AD77" s="241">
        <f>AE77+AG77</f>
        <v>0</v>
      </c>
      <c r="AE77" s="118"/>
      <c r="AF77" s="118"/>
      <c r="AG77" s="240">
        <f>AH77+AI77+AJ77+AK77+AL77</f>
        <v>0</v>
      </c>
      <c r="AH77" s="118"/>
      <c r="AI77" s="118"/>
      <c r="AJ77" s="118"/>
      <c r="AK77" s="118"/>
      <c r="AL77" s="118"/>
      <c r="AM77" s="123"/>
      <c r="AN77" s="241">
        <f>AO77+AQ77</f>
        <v>0</v>
      </c>
      <c r="AO77" s="118"/>
      <c r="AP77" s="118"/>
      <c r="AQ77" s="240">
        <f>AR77+AS77+AT77+AU77+AV77</f>
        <v>0</v>
      </c>
      <c r="AR77" s="122"/>
      <c r="AS77" s="122"/>
      <c r="AT77" s="118"/>
      <c r="AU77" s="118"/>
      <c r="AV77" s="118"/>
      <c r="AW77" s="123"/>
      <c r="AX77" s="241">
        <f>AY77+BA77</f>
        <v>108</v>
      </c>
      <c r="AY77" s="118" t="s">
        <v>91</v>
      </c>
      <c r="AZ77" s="118"/>
      <c r="BA77" s="240">
        <f>BB77+BC77+BD77+BE77+BF77</f>
        <v>84</v>
      </c>
      <c r="BB77" s="122">
        <v>38</v>
      </c>
      <c r="BC77" s="122">
        <v>46</v>
      </c>
      <c r="BD77" s="118"/>
      <c r="BE77" s="118"/>
      <c r="BF77" s="118"/>
      <c r="BG77" s="123"/>
      <c r="BH77" s="241">
        <f>BI77+BK77</f>
        <v>0</v>
      </c>
      <c r="BI77" s="118"/>
      <c r="BJ77" s="118"/>
      <c r="BK77" s="240">
        <f>BL77+BM77+BN77+BO77+BP77</f>
        <v>0</v>
      </c>
      <c r="BL77" s="118"/>
      <c r="BM77" s="118"/>
      <c r="BN77" s="118"/>
      <c r="BO77" s="118"/>
      <c r="BP77" s="118"/>
      <c r="BQ77" s="123"/>
      <c r="BR77" s="241">
        <f>BS77+BU77</f>
        <v>0</v>
      </c>
      <c r="BS77" s="118"/>
      <c r="BT77" s="118"/>
      <c r="BU77" s="240">
        <f>BV77+BW77+BX77+BY77+BZ77</f>
        <v>0</v>
      </c>
      <c r="BV77" s="118"/>
      <c r="BW77" s="118"/>
      <c r="BX77" s="118"/>
      <c r="BY77" s="118"/>
      <c r="BZ77" s="118"/>
      <c r="CA77" s="123"/>
      <c r="CB77" s="222"/>
      <c r="CC77" s="121">
        <v>108</v>
      </c>
      <c r="CD77" s="262">
        <f>J77-CC77</f>
        <v>0</v>
      </c>
    </row>
    <row r="78" spans="1:82" ht="7.5" customHeight="1">
      <c r="A78" s="96">
        <v>89</v>
      </c>
      <c r="B78" s="111" t="s">
        <v>371</v>
      </c>
      <c r="C78" s="274"/>
      <c r="D78" s="111"/>
      <c r="E78" s="111"/>
      <c r="F78" s="111"/>
      <c r="G78" s="223"/>
      <c r="H78" s="223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223"/>
      <c r="CC78" s="111"/>
      <c r="CD78" s="111"/>
    </row>
    <row r="79" spans="1:82" ht="3.75" customHeight="1">
      <c r="A79" s="96">
        <v>90</v>
      </c>
      <c r="B79" s="97"/>
      <c r="C79" s="275"/>
      <c r="D79" s="97"/>
      <c r="E79" s="97"/>
      <c r="F79" s="97"/>
      <c r="G79" s="221"/>
      <c r="H79" s="221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221"/>
      <c r="CC79" s="97"/>
      <c r="CD79" s="97"/>
    </row>
    <row r="80" spans="1:82" ht="13.5" customHeight="1">
      <c r="A80" s="96">
        <v>91</v>
      </c>
      <c r="B80" s="113" t="s">
        <v>142</v>
      </c>
      <c r="C80" s="271" t="s">
        <v>128</v>
      </c>
      <c r="D80" s="115"/>
      <c r="E80" s="116"/>
      <c r="F80" s="116">
        <v>7</v>
      </c>
      <c r="G80" s="235" t="s">
        <v>372</v>
      </c>
      <c r="H80" s="236"/>
      <c r="I80" s="125" t="s">
        <v>373</v>
      </c>
      <c r="J80" s="119">
        <f>AG80+AQ80+W80+BA80+BK80+BU80</f>
        <v>72</v>
      </c>
      <c r="K80" s="119"/>
      <c r="L80" s="119"/>
      <c r="M80" s="119">
        <f>J80</f>
        <v>72</v>
      </c>
      <c r="N80" s="119" t="s">
        <v>374</v>
      </c>
      <c r="O80" s="385">
        <f>AI80+Y80+BC80+BM80+BW80+AS80</f>
        <v>2</v>
      </c>
      <c r="P80" s="385"/>
      <c r="Q80" s="385"/>
      <c r="R80" s="385"/>
      <c r="S80" s="385"/>
      <c r="T80" s="375" t="s">
        <v>373</v>
      </c>
      <c r="U80" s="375"/>
      <c r="V80" s="118"/>
      <c r="W80" s="119"/>
      <c r="X80" s="126" t="s">
        <v>374</v>
      </c>
      <c r="Y80" s="118"/>
      <c r="Z80" s="376"/>
      <c r="AA80" s="376"/>
      <c r="AB80" s="376"/>
      <c r="AC80" s="376"/>
      <c r="AD80" s="375" t="s">
        <v>373</v>
      </c>
      <c r="AE80" s="375"/>
      <c r="AF80" s="118"/>
      <c r="AG80" s="119"/>
      <c r="AH80" s="126" t="s">
        <v>374</v>
      </c>
      <c r="AI80" s="118"/>
      <c r="AJ80" s="376"/>
      <c r="AK80" s="376"/>
      <c r="AL80" s="376"/>
      <c r="AM80" s="376"/>
      <c r="AN80" s="375" t="s">
        <v>373</v>
      </c>
      <c r="AO80" s="375"/>
      <c r="AP80" s="118"/>
      <c r="AQ80" s="119"/>
      <c r="AR80" s="126" t="s">
        <v>374</v>
      </c>
      <c r="AS80" s="118"/>
      <c r="AT80" s="376"/>
      <c r="AU80" s="376"/>
      <c r="AV80" s="376"/>
      <c r="AW80" s="376"/>
      <c r="AX80" s="375" t="s">
        <v>373</v>
      </c>
      <c r="AY80" s="375"/>
      <c r="AZ80" s="118"/>
      <c r="BA80" s="119" t="s">
        <v>134</v>
      </c>
      <c r="BB80" s="126" t="s">
        <v>374</v>
      </c>
      <c r="BC80" s="118" t="s">
        <v>9</v>
      </c>
      <c r="BD80" s="376"/>
      <c r="BE80" s="376"/>
      <c r="BF80" s="376"/>
      <c r="BG80" s="376"/>
      <c r="BH80" s="375" t="s">
        <v>373</v>
      </c>
      <c r="BI80" s="375"/>
      <c r="BJ80" s="118"/>
      <c r="BK80" s="119">
        <v>36</v>
      </c>
      <c r="BL80" s="126" t="s">
        <v>374</v>
      </c>
      <c r="BM80" s="118">
        <v>1</v>
      </c>
      <c r="BN80" s="376"/>
      <c r="BO80" s="376"/>
      <c r="BP80" s="376"/>
      <c r="BQ80" s="376"/>
      <c r="BR80" s="375" t="s">
        <v>373</v>
      </c>
      <c r="BS80" s="375"/>
      <c r="BT80" s="118"/>
      <c r="BU80" s="119"/>
      <c r="BV80" s="126" t="s">
        <v>374</v>
      </c>
      <c r="BW80" s="118"/>
      <c r="BX80" s="376"/>
      <c r="BY80" s="376"/>
      <c r="BZ80" s="376"/>
      <c r="CA80" s="376"/>
      <c r="CB80" s="222"/>
      <c r="CC80" s="121">
        <v>72</v>
      </c>
      <c r="CD80" s="262">
        <f>J80-CC80</f>
        <v>0</v>
      </c>
    </row>
    <row r="81" spans="1:82" ht="8.25" customHeight="1">
      <c r="A81" s="96">
        <v>92</v>
      </c>
      <c r="B81" s="111" t="s">
        <v>376</v>
      </c>
      <c r="C81" s="274"/>
      <c r="D81" s="111"/>
      <c r="E81" s="111"/>
      <c r="F81" s="111"/>
      <c r="G81" s="223"/>
      <c r="H81" s="223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223"/>
      <c r="CC81" s="111"/>
      <c r="CD81" s="111"/>
    </row>
    <row r="82" spans="1:82" ht="3.75" customHeight="1">
      <c r="A82" s="96">
        <v>93</v>
      </c>
      <c r="B82" s="97"/>
      <c r="C82" s="275"/>
      <c r="D82" s="97"/>
      <c r="E82" s="97"/>
      <c r="F82" s="97"/>
      <c r="G82" s="221"/>
      <c r="H82" s="221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221"/>
      <c r="CC82" s="97"/>
      <c r="CD82" s="97"/>
    </row>
    <row r="83" spans="1:82" ht="23.25" customHeight="1">
      <c r="A83" s="96">
        <v>94</v>
      </c>
      <c r="B83" s="113" t="s">
        <v>144</v>
      </c>
      <c r="C83" s="271" t="s">
        <v>131</v>
      </c>
      <c r="D83" s="115"/>
      <c r="E83" s="116"/>
      <c r="F83" s="116" t="s">
        <v>608</v>
      </c>
      <c r="G83" s="235" t="s">
        <v>372</v>
      </c>
      <c r="H83" s="236"/>
      <c r="I83" s="125" t="s">
        <v>373</v>
      </c>
      <c r="J83" s="119">
        <f>AG83+AQ83+W83+BA83+BK83+BU83</f>
        <v>72</v>
      </c>
      <c r="K83" s="119"/>
      <c r="L83" s="119"/>
      <c r="M83" s="119">
        <f>J83</f>
        <v>72</v>
      </c>
      <c r="N83" s="119" t="s">
        <v>374</v>
      </c>
      <c r="O83" s="385">
        <f>AI83+Y83+BC83+BM83+BW83+AS83</f>
        <v>2</v>
      </c>
      <c r="P83" s="385"/>
      <c r="Q83" s="385"/>
      <c r="R83" s="385"/>
      <c r="S83" s="385"/>
      <c r="T83" s="375" t="s">
        <v>373</v>
      </c>
      <c r="U83" s="375"/>
      <c r="V83" s="118"/>
      <c r="W83" s="119"/>
      <c r="X83" s="126" t="s">
        <v>374</v>
      </c>
      <c r="Y83" s="118"/>
      <c r="Z83" s="376"/>
      <c r="AA83" s="376"/>
      <c r="AB83" s="376"/>
      <c r="AC83" s="376"/>
      <c r="AD83" s="375" t="s">
        <v>373</v>
      </c>
      <c r="AE83" s="375"/>
      <c r="AF83" s="118"/>
      <c r="AG83" s="119"/>
      <c r="AH83" s="126" t="s">
        <v>374</v>
      </c>
      <c r="AI83" s="118"/>
      <c r="AJ83" s="376"/>
      <c r="AK83" s="376"/>
      <c r="AL83" s="376"/>
      <c r="AM83" s="376"/>
      <c r="AN83" s="375" t="s">
        <v>373</v>
      </c>
      <c r="AO83" s="375"/>
      <c r="AP83" s="118"/>
      <c r="AQ83" s="119"/>
      <c r="AR83" s="126" t="s">
        <v>374</v>
      </c>
      <c r="AS83" s="118"/>
      <c r="AT83" s="376"/>
      <c r="AU83" s="376"/>
      <c r="AV83" s="376"/>
      <c r="AW83" s="376"/>
      <c r="AX83" s="375" t="s">
        <v>373</v>
      </c>
      <c r="AY83" s="375"/>
      <c r="AZ83" s="118"/>
      <c r="BA83" s="119"/>
      <c r="BB83" s="126" t="s">
        <v>374</v>
      </c>
      <c r="BC83" s="118"/>
      <c r="BD83" s="376"/>
      <c r="BE83" s="376"/>
      <c r="BF83" s="376"/>
      <c r="BG83" s="376"/>
      <c r="BH83" s="375" t="s">
        <v>373</v>
      </c>
      <c r="BI83" s="375"/>
      <c r="BJ83" s="118"/>
      <c r="BK83" s="119" t="s">
        <v>344</v>
      </c>
      <c r="BL83" s="126" t="s">
        <v>374</v>
      </c>
      <c r="BM83" s="118" t="s">
        <v>12</v>
      </c>
      <c r="BN83" s="376"/>
      <c r="BO83" s="376"/>
      <c r="BP83" s="376"/>
      <c r="BQ83" s="376"/>
      <c r="BR83" s="375" t="s">
        <v>373</v>
      </c>
      <c r="BS83" s="375"/>
      <c r="BT83" s="118"/>
      <c r="BU83" s="119"/>
      <c r="BV83" s="126" t="s">
        <v>374</v>
      </c>
      <c r="BW83" s="118"/>
      <c r="BX83" s="376"/>
      <c r="BY83" s="376"/>
      <c r="BZ83" s="376"/>
      <c r="CA83" s="376"/>
      <c r="CB83" s="222"/>
      <c r="CC83" s="121">
        <v>72</v>
      </c>
      <c r="CD83" s="262">
        <f>J83-CC83</f>
        <v>0</v>
      </c>
    </row>
    <row r="84" spans="1:82" ht="11.25" customHeight="1">
      <c r="A84" s="96">
        <v>95</v>
      </c>
      <c r="B84" s="111" t="s">
        <v>378</v>
      </c>
      <c r="C84" s="274"/>
      <c r="D84" s="111"/>
      <c r="E84" s="111"/>
      <c r="F84" s="111"/>
      <c r="G84" s="223"/>
      <c r="H84" s="223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223"/>
      <c r="CC84" s="111"/>
      <c r="CD84" s="111"/>
    </row>
    <row r="85" spans="1:82" ht="3.75" customHeight="1">
      <c r="A85" s="96">
        <v>96</v>
      </c>
      <c r="B85" s="97"/>
      <c r="C85" s="275"/>
      <c r="D85" s="97"/>
      <c r="E85" s="97"/>
      <c r="F85" s="97"/>
      <c r="G85" s="221"/>
      <c r="H85" s="221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221"/>
      <c r="CC85" s="97"/>
      <c r="CD85" s="97"/>
    </row>
    <row r="86" spans="1:82" ht="13.5" customHeight="1">
      <c r="A86" s="100">
        <v>97</v>
      </c>
      <c r="B86" s="127" t="s">
        <v>382</v>
      </c>
      <c r="C86" s="279" t="s">
        <v>380</v>
      </c>
      <c r="D86" s="118">
        <v>7</v>
      </c>
      <c r="E86" s="128"/>
      <c r="F86" s="128"/>
      <c r="G86" s="228"/>
      <c r="H86" s="228"/>
      <c r="I86" s="128"/>
      <c r="J86" s="119"/>
      <c r="K86" s="128"/>
      <c r="L86" s="128"/>
      <c r="M86" s="119"/>
      <c r="N86" s="128"/>
      <c r="O86" s="128"/>
      <c r="P86" s="128"/>
      <c r="Q86" s="128"/>
      <c r="R86" s="128"/>
      <c r="S86" s="128"/>
      <c r="T86" s="119"/>
      <c r="U86" s="128"/>
      <c r="V86" s="128"/>
      <c r="W86" s="119"/>
      <c r="X86" s="128"/>
      <c r="Y86" s="128"/>
      <c r="Z86" s="128"/>
      <c r="AA86" s="128"/>
      <c r="AB86" s="128"/>
      <c r="AC86" s="128"/>
      <c r="AD86" s="119"/>
      <c r="AE86" s="128"/>
      <c r="AF86" s="128"/>
      <c r="AG86" s="119"/>
      <c r="AH86" s="128"/>
      <c r="AI86" s="128"/>
      <c r="AJ86" s="128"/>
      <c r="AK86" s="128"/>
      <c r="AL86" s="128"/>
      <c r="AM86" s="128"/>
      <c r="AN86" s="119"/>
      <c r="AO86" s="128"/>
      <c r="AP86" s="128"/>
      <c r="AQ86" s="119"/>
      <c r="AR86" s="128"/>
      <c r="AS86" s="128"/>
      <c r="AT86" s="128"/>
      <c r="AU86" s="128"/>
      <c r="AV86" s="128"/>
      <c r="AW86" s="128"/>
      <c r="AX86" s="119"/>
      <c r="AY86" s="128"/>
      <c r="AZ86" s="128"/>
      <c r="BA86" s="119"/>
      <c r="BB86" s="128"/>
      <c r="BC86" s="128"/>
      <c r="BD86" s="128"/>
      <c r="BE86" s="128"/>
      <c r="BF86" s="128"/>
      <c r="BG86" s="128"/>
      <c r="BH86" s="119"/>
      <c r="BI86" s="128"/>
      <c r="BJ86" s="128"/>
      <c r="BK86" s="119"/>
      <c r="BL86" s="128"/>
      <c r="BM86" s="128"/>
      <c r="BN86" s="128"/>
      <c r="BO86" s="128"/>
      <c r="BP86" s="128"/>
      <c r="BQ86" s="128"/>
      <c r="BR86" s="119"/>
      <c r="BS86" s="128"/>
      <c r="BT86" s="128"/>
      <c r="BU86" s="119"/>
      <c r="BV86" s="128"/>
      <c r="BW86" s="128"/>
      <c r="BX86" s="128"/>
      <c r="BY86" s="128"/>
      <c r="BZ86" s="128"/>
      <c r="CA86" s="128"/>
      <c r="CB86" s="227"/>
      <c r="CC86" s="128"/>
      <c r="CD86" s="128"/>
    </row>
    <row r="87" spans="1:82" ht="13.5" customHeight="1">
      <c r="A87" s="100">
        <v>98</v>
      </c>
      <c r="B87" s="129"/>
      <c r="C87" s="280" t="s">
        <v>381</v>
      </c>
      <c r="D87" s="259"/>
      <c r="E87" s="128"/>
      <c r="F87" s="128"/>
      <c r="G87" s="228"/>
      <c r="H87" s="228"/>
      <c r="I87" s="128"/>
      <c r="J87" s="258">
        <f>J76+J77+J80+J83</f>
        <v>462</v>
      </c>
      <c r="K87" s="128"/>
      <c r="L87" s="128"/>
      <c r="M87" s="258">
        <f>M76+M77+M80+M83</f>
        <v>386</v>
      </c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228"/>
      <c r="CC87" s="128"/>
      <c r="CD87" s="128"/>
    </row>
    <row r="88" spans="1:82" ht="3.75" customHeight="1" thickBot="1">
      <c r="A88" s="96">
        <v>99</v>
      </c>
      <c r="B88" s="97"/>
      <c r="C88" s="275"/>
      <c r="D88" s="97"/>
      <c r="E88" s="97"/>
      <c r="F88" s="97"/>
      <c r="G88" s="221"/>
      <c r="H88" s="221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221"/>
      <c r="CC88" s="97"/>
      <c r="CD88" s="97"/>
    </row>
    <row r="89" spans="1:82" ht="38.25" customHeight="1" thickBot="1">
      <c r="A89" s="100">
        <v>100</v>
      </c>
      <c r="B89" s="101" t="s">
        <v>145</v>
      </c>
      <c r="C89" s="270" t="s">
        <v>146</v>
      </c>
      <c r="D89" s="103">
        <v>2</v>
      </c>
      <c r="E89" s="104"/>
      <c r="F89" s="237">
        <v>1</v>
      </c>
      <c r="G89" s="237"/>
      <c r="H89" s="237"/>
      <c r="I89" s="238"/>
      <c r="J89" s="249">
        <f aca="true" t="shared" si="101" ref="J89:R89">J90+J91+J92</f>
        <v>144</v>
      </c>
      <c r="K89" s="257">
        <f t="shared" si="101"/>
        <v>14</v>
      </c>
      <c r="L89" s="257">
        <f t="shared" si="101"/>
        <v>0</v>
      </c>
      <c r="M89" s="257">
        <f t="shared" si="101"/>
        <v>130</v>
      </c>
      <c r="N89" s="257">
        <f t="shared" si="101"/>
        <v>98</v>
      </c>
      <c r="O89" s="257">
        <f t="shared" si="101"/>
        <v>32</v>
      </c>
      <c r="P89" s="257">
        <f t="shared" si="101"/>
        <v>0</v>
      </c>
      <c r="Q89" s="257">
        <f t="shared" si="101"/>
        <v>0</v>
      </c>
      <c r="R89" s="247">
        <f t="shared" si="101"/>
        <v>0</v>
      </c>
      <c r="S89" s="107"/>
      <c r="T89" s="249">
        <f aca="true" t="shared" si="102" ref="T89:AB89">T90+T91+T92</f>
        <v>0</v>
      </c>
      <c r="U89" s="257">
        <f t="shared" si="102"/>
        <v>0</v>
      </c>
      <c r="V89" s="257">
        <f t="shared" si="102"/>
        <v>0</v>
      </c>
      <c r="W89" s="257">
        <f t="shared" si="102"/>
        <v>0</v>
      </c>
      <c r="X89" s="257">
        <f t="shared" si="102"/>
        <v>0</v>
      </c>
      <c r="Y89" s="257">
        <f t="shared" si="102"/>
        <v>0</v>
      </c>
      <c r="Z89" s="257">
        <f t="shared" si="102"/>
        <v>0</v>
      </c>
      <c r="AA89" s="257">
        <f t="shared" si="102"/>
        <v>0</v>
      </c>
      <c r="AB89" s="247">
        <f t="shared" si="102"/>
        <v>0</v>
      </c>
      <c r="AC89" s="107"/>
      <c r="AD89" s="249">
        <f aca="true" t="shared" si="103" ref="AD89:AL89">AD90+AD91+AD92</f>
        <v>0</v>
      </c>
      <c r="AE89" s="257">
        <f t="shared" si="103"/>
        <v>0</v>
      </c>
      <c r="AF89" s="257">
        <f t="shared" si="103"/>
        <v>0</v>
      </c>
      <c r="AG89" s="257">
        <f t="shared" si="103"/>
        <v>0</v>
      </c>
      <c r="AH89" s="257">
        <f t="shared" si="103"/>
        <v>0</v>
      </c>
      <c r="AI89" s="257">
        <f t="shared" si="103"/>
        <v>0</v>
      </c>
      <c r="AJ89" s="257">
        <f t="shared" si="103"/>
        <v>0</v>
      </c>
      <c r="AK89" s="257">
        <f t="shared" si="103"/>
        <v>0</v>
      </c>
      <c r="AL89" s="247">
        <f t="shared" si="103"/>
        <v>0</v>
      </c>
      <c r="AM89" s="107"/>
      <c r="AN89" s="249">
        <f aca="true" t="shared" si="104" ref="AN89:AV89">AN90+AN91+AN92</f>
        <v>0</v>
      </c>
      <c r="AO89" s="257">
        <f t="shared" si="104"/>
        <v>0</v>
      </c>
      <c r="AP89" s="257">
        <f t="shared" si="104"/>
        <v>0</v>
      </c>
      <c r="AQ89" s="257">
        <f t="shared" si="104"/>
        <v>0</v>
      </c>
      <c r="AR89" s="257">
        <f t="shared" si="104"/>
        <v>0</v>
      </c>
      <c r="AS89" s="257">
        <f t="shared" si="104"/>
        <v>0</v>
      </c>
      <c r="AT89" s="257">
        <f t="shared" si="104"/>
        <v>0</v>
      </c>
      <c r="AU89" s="257">
        <f t="shared" si="104"/>
        <v>0</v>
      </c>
      <c r="AV89" s="247">
        <f t="shared" si="104"/>
        <v>0</v>
      </c>
      <c r="AW89" s="107"/>
      <c r="AX89" s="249">
        <f aca="true" t="shared" si="105" ref="AX89:BF89">AX90+AX91+AX92</f>
        <v>72</v>
      </c>
      <c r="AY89" s="257">
        <f t="shared" si="105"/>
        <v>4</v>
      </c>
      <c r="AZ89" s="257">
        <f t="shared" si="105"/>
        <v>0</v>
      </c>
      <c r="BA89" s="257">
        <f t="shared" si="105"/>
        <v>68</v>
      </c>
      <c r="BB89" s="257">
        <f t="shared" si="105"/>
        <v>54</v>
      </c>
      <c r="BC89" s="257">
        <f t="shared" si="105"/>
        <v>14</v>
      </c>
      <c r="BD89" s="257">
        <f t="shared" si="105"/>
        <v>0</v>
      </c>
      <c r="BE89" s="257">
        <f t="shared" si="105"/>
        <v>0</v>
      </c>
      <c r="BF89" s="247">
        <f t="shared" si="105"/>
        <v>0</v>
      </c>
      <c r="BG89" s="107"/>
      <c r="BH89" s="249">
        <f aca="true" t="shared" si="106" ref="BH89:BP89">BH90+BH91+BH92</f>
        <v>72</v>
      </c>
      <c r="BI89" s="257">
        <f t="shared" si="106"/>
        <v>10</v>
      </c>
      <c r="BJ89" s="257">
        <f t="shared" si="106"/>
        <v>0</v>
      </c>
      <c r="BK89" s="257">
        <f t="shared" si="106"/>
        <v>62</v>
      </c>
      <c r="BL89" s="257">
        <f t="shared" si="106"/>
        <v>44</v>
      </c>
      <c r="BM89" s="257">
        <f t="shared" si="106"/>
        <v>18</v>
      </c>
      <c r="BN89" s="257">
        <f t="shared" si="106"/>
        <v>0</v>
      </c>
      <c r="BO89" s="257">
        <f t="shared" si="106"/>
        <v>0</v>
      </c>
      <c r="BP89" s="247">
        <f t="shared" si="106"/>
        <v>0</v>
      </c>
      <c r="BQ89" s="107"/>
      <c r="BR89" s="249">
        <f aca="true" t="shared" si="107" ref="BR89:BZ89">BR90+BR91+BR92</f>
        <v>0</v>
      </c>
      <c r="BS89" s="257">
        <f t="shared" si="107"/>
        <v>0</v>
      </c>
      <c r="BT89" s="257">
        <f t="shared" si="107"/>
        <v>0</v>
      </c>
      <c r="BU89" s="257">
        <f t="shared" si="107"/>
        <v>0</v>
      </c>
      <c r="BV89" s="257">
        <f t="shared" si="107"/>
        <v>0</v>
      </c>
      <c r="BW89" s="257">
        <f t="shared" si="107"/>
        <v>0</v>
      </c>
      <c r="BX89" s="257">
        <f t="shared" si="107"/>
        <v>0</v>
      </c>
      <c r="BY89" s="257">
        <f t="shared" si="107"/>
        <v>0</v>
      </c>
      <c r="BZ89" s="247">
        <f t="shared" si="107"/>
        <v>0</v>
      </c>
      <c r="CA89" s="107"/>
      <c r="CB89" s="220"/>
      <c r="CC89" s="108">
        <v>216</v>
      </c>
      <c r="CD89" s="250">
        <f>J102-CC89</f>
        <v>-36</v>
      </c>
    </row>
    <row r="90" spans="1:82" ht="3.75" customHeight="1">
      <c r="A90" s="96">
        <v>101</v>
      </c>
      <c r="B90" s="97"/>
      <c r="C90" s="275"/>
      <c r="D90" s="97"/>
      <c r="E90" s="97"/>
      <c r="F90" s="97"/>
      <c r="G90" s="221"/>
      <c r="H90" s="221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221"/>
      <c r="CC90" s="97"/>
      <c r="CD90" s="97"/>
    </row>
    <row r="91" spans="1:82" ht="23.25" customHeight="1">
      <c r="A91" s="96">
        <v>102</v>
      </c>
      <c r="B91" s="113" t="s">
        <v>148</v>
      </c>
      <c r="C91" s="271" t="s">
        <v>597</v>
      </c>
      <c r="D91" s="115">
        <v>6</v>
      </c>
      <c r="E91" s="116"/>
      <c r="F91" s="116"/>
      <c r="G91" s="234"/>
      <c r="H91" s="234"/>
      <c r="I91" s="117"/>
      <c r="J91" s="122">
        <f aca="true" t="shared" si="108" ref="J91:R92">T91+AD91+AN91+AX91+BH91+BR91</f>
        <v>72</v>
      </c>
      <c r="K91" s="119">
        <f t="shared" si="108"/>
        <v>4</v>
      </c>
      <c r="L91" s="240">
        <f t="shared" si="108"/>
        <v>0</v>
      </c>
      <c r="M91" s="240">
        <f t="shared" si="108"/>
        <v>68</v>
      </c>
      <c r="N91" s="240">
        <f t="shared" si="108"/>
        <v>54</v>
      </c>
      <c r="O91" s="240">
        <f t="shared" si="108"/>
        <v>14</v>
      </c>
      <c r="P91" s="119">
        <f t="shared" si="108"/>
        <v>0</v>
      </c>
      <c r="Q91" s="119">
        <f t="shared" si="108"/>
        <v>0</v>
      </c>
      <c r="R91" s="119">
        <f t="shared" si="108"/>
        <v>0</v>
      </c>
      <c r="S91" s="120"/>
      <c r="T91" s="241">
        <f>U91+W91</f>
        <v>0</v>
      </c>
      <c r="U91" s="118"/>
      <c r="V91" s="118"/>
      <c r="W91" s="240">
        <f>X91+Y91+Z91+AA91+AB91</f>
        <v>0</v>
      </c>
      <c r="X91" s="118"/>
      <c r="Y91" s="118"/>
      <c r="Z91" s="118"/>
      <c r="AA91" s="118"/>
      <c r="AB91" s="118"/>
      <c r="AC91" s="123"/>
      <c r="AD91" s="241">
        <f>AE91+AG91</f>
        <v>0</v>
      </c>
      <c r="AE91" s="118"/>
      <c r="AF91" s="118"/>
      <c r="AG91" s="240">
        <f>AH91+AI91+AJ91+AK91+AL91</f>
        <v>0</v>
      </c>
      <c r="AH91" s="122"/>
      <c r="AI91" s="122"/>
      <c r="AJ91" s="118"/>
      <c r="AK91" s="118"/>
      <c r="AL91" s="118"/>
      <c r="AM91" s="123"/>
      <c r="AN91" s="241">
        <f>AO91+AQ91</f>
        <v>0</v>
      </c>
      <c r="AO91" s="118"/>
      <c r="AP91" s="118"/>
      <c r="AQ91" s="240">
        <f>AR91+AS91+AT91+AU91+AV91</f>
        <v>0</v>
      </c>
      <c r="AR91" s="118"/>
      <c r="AS91" s="118"/>
      <c r="AT91" s="118"/>
      <c r="AU91" s="118"/>
      <c r="AV91" s="118"/>
      <c r="AW91" s="123"/>
      <c r="AX91" s="241">
        <f>AY91+BA91</f>
        <v>72</v>
      </c>
      <c r="AY91" s="118">
        <v>4</v>
      </c>
      <c r="AZ91" s="118"/>
      <c r="BA91" s="240">
        <f>BB91+BC91+BD91+BE91+BF91</f>
        <v>68</v>
      </c>
      <c r="BB91" s="118">
        <v>54</v>
      </c>
      <c r="BC91" s="118">
        <v>14</v>
      </c>
      <c r="BD91" s="118"/>
      <c r="BE91" s="118"/>
      <c r="BF91" s="118"/>
      <c r="BG91" s="123"/>
      <c r="BH91" s="241">
        <f>BI91+BK91</f>
        <v>0</v>
      </c>
      <c r="BI91" s="118"/>
      <c r="BJ91" s="118"/>
      <c r="BK91" s="240">
        <f>BL91+BM91+BN91+BO91+BP91</f>
        <v>0</v>
      </c>
      <c r="BL91" s="118"/>
      <c r="BM91" s="118"/>
      <c r="BN91" s="118"/>
      <c r="BO91" s="118"/>
      <c r="BP91" s="118"/>
      <c r="BQ91" s="123"/>
      <c r="BR91" s="241">
        <f>BS91+BU91</f>
        <v>0</v>
      </c>
      <c r="BS91" s="118"/>
      <c r="BT91" s="118"/>
      <c r="BU91" s="240">
        <f>BV91+BW91+BX91+BY91+BZ91</f>
        <v>0</v>
      </c>
      <c r="BV91" s="118"/>
      <c r="BW91" s="118"/>
      <c r="BX91" s="118"/>
      <c r="BY91" s="118"/>
      <c r="BZ91" s="118"/>
      <c r="CA91" s="123"/>
      <c r="CB91" s="222"/>
      <c r="CC91" s="121">
        <v>72</v>
      </c>
      <c r="CD91" s="262">
        <f>J91-CC91</f>
        <v>0</v>
      </c>
    </row>
    <row r="92" spans="1:82" ht="21.75" customHeight="1">
      <c r="A92" s="96">
        <v>103</v>
      </c>
      <c r="B92" s="113" t="s">
        <v>152</v>
      </c>
      <c r="C92" s="271" t="s">
        <v>153</v>
      </c>
      <c r="D92" s="115"/>
      <c r="E92" s="116"/>
      <c r="F92" s="116" t="s">
        <v>608</v>
      </c>
      <c r="G92" s="234"/>
      <c r="H92" s="234"/>
      <c r="I92" s="117"/>
      <c r="J92" s="122">
        <f t="shared" si="108"/>
        <v>72</v>
      </c>
      <c r="K92" s="119">
        <f t="shared" si="108"/>
        <v>10</v>
      </c>
      <c r="L92" s="240">
        <f t="shared" si="108"/>
        <v>0</v>
      </c>
      <c r="M92" s="240">
        <f t="shared" si="108"/>
        <v>62</v>
      </c>
      <c r="N92" s="240">
        <f t="shared" si="108"/>
        <v>44</v>
      </c>
      <c r="O92" s="240">
        <f t="shared" si="108"/>
        <v>18</v>
      </c>
      <c r="P92" s="119">
        <f t="shared" si="108"/>
        <v>0</v>
      </c>
      <c r="Q92" s="119">
        <f t="shared" si="108"/>
        <v>0</v>
      </c>
      <c r="R92" s="119">
        <f t="shared" si="108"/>
        <v>0</v>
      </c>
      <c r="S92" s="120"/>
      <c r="T92" s="241">
        <f>U92+W92</f>
        <v>0</v>
      </c>
      <c r="U92" s="118"/>
      <c r="V92" s="118"/>
      <c r="W92" s="240">
        <f>X92+Y92+Z92+AA92+AB92</f>
        <v>0</v>
      </c>
      <c r="X92" s="118"/>
      <c r="Y92" s="118"/>
      <c r="Z92" s="118"/>
      <c r="AA92" s="118"/>
      <c r="AB92" s="118"/>
      <c r="AC92" s="123"/>
      <c r="AD92" s="241">
        <f>AE92+AG92</f>
        <v>0</v>
      </c>
      <c r="AE92" s="118"/>
      <c r="AF92" s="118"/>
      <c r="AG92" s="240">
        <f>AH92+AI92+AJ92+AK92+AL92</f>
        <v>0</v>
      </c>
      <c r="AH92" s="122"/>
      <c r="AI92" s="122"/>
      <c r="AJ92" s="118"/>
      <c r="AK92" s="118"/>
      <c r="AL92" s="118"/>
      <c r="AM92" s="123"/>
      <c r="AN92" s="241">
        <f>AO92+AQ92</f>
        <v>0</v>
      </c>
      <c r="AO92" s="118"/>
      <c r="AP92" s="118"/>
      <c r="AQ92" s="240">
        <f>AR92+AS92+AT92+AU92+AV92</f>
        <v>0</v>
      </c>
      <c r="AR92" s="122"/>
      <c r="AS92" s="122"/>
      <c r="AT92" s="118"/>
      <c r="AU92" s="118"/>
      <c r="AV92" s="118"/>
      <c r="AW92" s="123"/>
      <c r="AX92" s="241">
        <f>AY92+BA92</f>
        <v>0</v>
      </c>
      <c r="AY92" s="118"/>
      <c r="AZ92" s="118"/>
      <c r="BA92" s="240">
        <f>BB92+BC92+BD92+BE92+BF92</f>
        <v>0</v>
      </c>
      <c r="BB92" s="118"/>
      <c r="BC92" s="118"/>
      <c r="BD92" s="118"/>
      <c r="BE92" s="118"/>
      <c r="BF92" s="118"/>
      <c r="BG92" s="123"/>
      <c r="BH92" s="241">
        <f>BI92+BK92</f>
        <v>72</v>
      </c>
      <c r="BI92" s="118">
        <v>10</v>
      </c>
      <c r="BJ92" s="118"/>
      <c r="BK92" s="240">
        <f>BL92+BM92+BN92+BO92+BP92</f>
        <v>62</v>
      </c>
      <c r="BL92" s="118">
        <v>44</v>
      </c>
      <c r="BM92" s="118">
        <v>18</v>
      </c>
      <c r="BN92" s="118"/>
      <c r="BO92" s="118"/>
      <c r="BP92" s="118"/>
      <c r="BQ92" s="123"/>
      <c r="BR92" s="241">
        <f>BS92+BU92</f>
        <v>0</v>
      </c>
      <c r="BS92" s="118"/>
      <c r="BT92" s="118"/>
      <c r="BU92" s="240">
        <f>BV92+BW92+BX92+BY92+BZ92</f>
        <v>0</v>
      </c>
      <c r="BV92" s="118"/>
      <c r="BW92" s="118"/>
      <c r="BX92" s="118"/>
      <c r="BY92" s="118"/>
      <c r="BZ92" s="118"/>
      <c r="CA92" s="123"/>
      <c r="CB92" s="222"/>
      <c r="CC92" s="121">
        <v>72</v>
      </c>
      <c r="CD92" s="262">
        <f>J92-CC92</f>
        <v>0</v>
      </c>
    </row>
    <row r="93" spans="1:82" ht="8.25" customHeight="1">
      <c r="A93" s="96">
        <v>104</v>
      </c>
      <c r="B93" s="111" t="s">
        <v>371</v>
      </c>
      <c r="C93" s="274"/>
      <c r="D93" s="111"/>
      <c r="E93" s="111"/>
      <c r="F93" s="111"/>
      <c r="G93" s="223"/>
      <c r="H93" s="223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223"/>
      <c r="CC93" s="111"/>
      <c r="CD93" s="111"/>
    </row>
    <row r="94" spans="1:82" ht="3.75" customHeight="1">
      <c r="A94" s="96">
        <v>105</v>
      </c>
      <c r="B94" s="97"/>
      <c r="C94" s="275"/>
      <c r="D94" s="97"/>
      <c r="E94" s="97"/>
      <c r="F94" s="97"/>
      <c r="G94" s="221"/>
      <c r="H94" s="221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221"/>
      <c r="CC94" s="97"/>
      <c r="CD94" s="97"/>
    </row>
    <row r="95" spans="1:82" ht="13.5" customHeight="1">
      <c r="A95" s="96">
        <v>106</v>
      </c>
      <c r="B95" s="113" t="s">
        <v>155</v>
      </c>
      <c r="C95" s="271" t="s">
        <v>128</v>
      </c>
      <c r="D95" s="115"/>
      <c r="E95" s="116"/>
      <c r="F95" s="116" t="s">
        <v>608</v>
      </c>
      <c r="G95" s="235" t="s">
        <v>372</v>
      </c>
      <c r="H95" s="236"/>
      <c r="I95" s="125" t="s">
        <v>373</v>
      </c>
      <c r="J95" s="119">
        <f>AG95+AQ95+W95+BA95+BK95+BU95</f>
        <v>36</v>
      </c>
      <c r="K95" s="119"/>
      <c r="L95" s="119"/>
      <c r="M95" s="119">
        <f>J95</f>
        <v>36</v>
      </c>
      <c r="N95" s="119" t="s">
        <v>374</v>
      </c>
      <c r="O95" s="385">
        <f>AI95+Y95+BC95+BM95+BW95+AS95</f>
        <v>1</v>
      </c>
      <c r="P95" s="385"/>
      <c r="Q95" s="385"/>
      <c r="R95" s="385"/>
      <c r="S95" s="385"/>
      <c r="T95" s="375" t="s">
        <v>373</v>
      </c>
      <c r="U95" s="375"/>
      <c r="V95" s="118"/>
      <c r="W95" s="119"/>
      <c r="X95" s="126" t="s">
        <v>374</v>
      </c>
      <c r="Y95" s="118"/>
      <c r="Z95" s="376"/>
      <c r="AA95" s="376"/>
      <c r="AB95" s="376"/>
      <c r="AC95" s="376"/>
      <c r="AD95" s="375" t="s">
        <v>373</v>
      </c>
      <c r="AE95" s="375"/>
      <c r="AF95" s="118"/>
      <c r="AG95" s="119"/>
      <c r="AH95" s="126" t="s">
        <v>374</v>
      </c>
      <c r="AI95" s="118"/>
      <c r="AJ95" s="376"/>
      <c r="AK95" s="376"/>
      <c r="AL95" s="376"/>
      <c r="AM95" s="376"/>
      <c r="AN95" s="375" t="s">
        <v>373</v>
      </c>
      <c r="AO95" s="375"/>
      <c r="AP95" s="118"/>
      <c r="AQ95" s="119"/>
      <c r="AR95" s="126" t="s">
        <v>374</v>
      </c>
      <c r="AS95" s="118"/>
      <c r="AT95" s="376"/>
      <c r="AU95" s="376"/>
      <c r="AV95" s="376"/>
      <c r="AW95" s="376"/>
      <c r="AX95" s="375" t="s">
        <v>373</v>
      </c>
      <c r="AY95" s="375"/>
      <c r="AZ95" s="118"/>
      <c r="BA95" s="119"/>
      <c r="BB95" s="126" t="s">
        <v>374</v>
      </c>
      <c r="BC95" s="118"/>
      <c r="BD95" s="376"/>
      <c r="BE95" s="376"/>
      <c r="BF95" s="376"/>
      <c r="BG95" s="376"/>
      <c r="BH95" s="375" t="s">
        <v>373</v>
      </c>
      <c r="BI95" s="375"/>
      <c r="BJ95" s="118"/>
      <c r="BK95" s="119">
        <v>36</v>
      </c>
      <c r="BL95" s="126" t="s">
        <v>374</v>
      </c>
      <c r="BM95" s="118">
        <v>1</v>
      </c>
      <c r="BN95" s="376"/>
      <c r="BO95" s="376"/>
      <c r="BP95" s="376"/>
      <c r="BQ95" s="376"/>
      <c r="BR95" s="375" t="s">
        <v>373</v>
      </c>
      <c r="BS95" s="375"/>
      <c r="BT95" s="118"/>
      <c r="BU95" s="119"/>
      <c r="BV95" s="126" t="s">
        <v>374</v>
      </c>
      <c r="BW95" s="118"/>
      <c r="BX95" s="376"/>
      <c r="BY95" s="376"/>
      <c r="BZ95" s="376"/>
      <c r="CA95" s="376"/>
      <c r="CB95" s="222"/>
      <c r="CC95" s="121">
        <v>0</v>
      </c>
      <c r="CD95" s="262">
        <f>J95-CC95</f>
        <v>36</v>
      </c>
    </row>
    <row r="96" spans="1:82" ht="8.25" customHeight="1">
      <c r="A96" s="96">
        <v>107</v>
      </c>
      <c r="B96" s="111" t="s">
        <v>376</v>
      </c>
      <c r="C96" s="274"/>
      <c r="D96" s="111"/>
      <c r="E96" s="111"/>
      <c r="F96" s="111"/>
      <c r="G96" s="223"/>
      <c r="H96" s="223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223"/>
      <c r="CC96" s="111"/>
      <c r="CD96" s="111"/>
    </row>
    <row r="97" spans="1:82" ht="3.75" customHeight="1">
      <c r="A97" s="96">
        <v>108</v>
      </c>
      <c r="B97" s="97"/>
      <c r="C97" s="275"/>
      <c r="D97" s="97"/>
      <c r="E97" s="97"/>
      <c r="F97" s="97"/>
      <c r="G97" s="221"/>
      <c r="H97" s="221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221"/>
      <c r="CC97" s="97"/>
      <c r="CD97" s="97"/>
    </row>
    <row r="98" spans="1:82" ht="23.25" customHeight="1">
      <c r="A98" s="96">
        <v>109</v>
      </c>
      <c r="B98" s="113" t="s">
        <v>157</v>
      </c>
      <c r="C98" s="271" t="s">
        <v>131</v>
      </c>
      <c r="D98" s="115"/>
      <c r="E98" s="116"/>
      <c r="F98" s="116"/>
      <c r="G98" s="235" t="s">
        <v>372</v>
      </c>
      <c r="H98" s="236"/>
      <c r="I98" s="125" t="s">
        <v>373</v>
      </c>
      <c r="J98" s="119">
        <f>AG98+AQ98+W98+BA98+BK98+BU98</f>
        <v>0</v>
      </c>
      <c r="K98" s="119"/>
      <c r="L98" s="119"/>
      <c r="M98" s="119">
        <f>J98</f>
        <v>0</v>
      </c>
      <c r="N98" s="119" t="s">
        <v>374</v>
      </c>
      <c r="O98" s="385">
        <f>AI98+Y98+BC98+BM98+BW98+AS98</f>
        <v>0</v>
      </c>
      <c r="P98" s="385"/>
      <c r="Q98" s="385"/>
      <c r="R98" s="385"/>
      <c r="S98" s="385"/>
      <c r="T98" s="375" t="s">
        <v>373</v>
      </c>
      <c r="U98" s="375"/>
      <c r="V98" s="118"/>
      <c r="W98" s="119"/>
      <c r="X98" s="126" t="s">
        <v>374</v>
      </c>
      <c r="Y98" s="118"/>
      <c r="Z98" s="376"/>
      <c r="AA98" s="376"/>
      <c r="AB98" s="376"/>
      <c r="AC98" s="376"/>
      <c r="AD98" s="375" t="s">
        <v>373</v>
      </c>
      <c r="AE98" s="375"/>
      <c r="AF98" s="118"/>
      <c r="AG98" s="119"/>
      <c r="AH98" s="126" t="s">
        <v>374</v>
      </c>
      <c r="AI98" s="118"/>
      <c r="AJ98" s="376"/>
      <c r="AK98" s="376"/>
      <c r="AL98" s="376"/>
      <c r="AM98" s="376"/>
      <c r="AN98" s="375" t="s">
        <v>373</v>
      </c>
      <c r="AO98" s="375"/>
      <c r="AP98" s="118"/>
      <c r="AQ98" s="119"/>
      <c r="AR98" s="126" t="s">
        <v>374</v>
      </c>
      <c r="AS98" s="118"/>
      <c r="AT98" s="376"/>
      <c r="AU98" s="376"/>
      <c r="AV98" s="376"/>
      <c r="AW98" s="376"/>
      <c r="AX98" s="375" t="s">
        <v>373</v>
      </c>
      <c r="AY98" s="375"/>
      <c r="AZ98" s="118"/>
      <c r="BA98" s="119"/>
      <c r="BB98" s="126" t="s">
        <v>374</v>
      </c>
      <c r="BC98" s="118"/>
      <c r="BD98" s="376"/>
      <c r="BE98" s="376"/>
      <c r="BF98" s="376"/>
      <c r="BG98" s="376"/>
      <c r="BH98" s="375" t="s">
        <v>373</v>
      </c>
      <c r="BI98" s="375"/>
      <c r="BJ98" s="118"/>
      <c r="BK98" s="119"/>
      <c r="BL98" s="126" t="s">
        <v>374</v>
      </c>
      <c r="BM98" s="118"/>
      <c r="BN98" s="376"/>
      <c r="BO98" s="376"/>
      <c r="BP98" s="376"/>
      <c r="BQ98" s="376"/>
      <c r="BR98" s="375" t="s">
        <v>373</v>
      </c>
      <c r="BS98" s="375"/>
      <c r="BT98" s="118"/>
      <c r="BU98" s="119"/>
      <c r="BV98" s="126" t="s">
        <v>374</v>
      </c>
      <c r="BW98" s="118"/>
      <c r="BX98" s="376"/>
      <c r="BY98" s="376"/>
      <c r="BZ98" s="376"/>
      <c r="CA98" s="376"/>
      <c r="CB98" s="222"/>
      <c r="CC98" s="121">
        <v>72</v>
      </c>
      <c r="CD98" s="262">
        <f>J98-CC98</f>
        <v>-72</v>
      </c>
    </row>
    <row r="99" spans="1:82" ht="9" customHeight="1">
      <c r="A99" s="96">
        <v>110</v>
      </c>
      <c r="B99" s="111" t="s">
        <v>378</v>
      </c>
      <c r="C99" s="274"/>
      <c r="D99" s="111"/>
      <c r="E99" s="111"/>
      <c r="F99" s="111"/>
      <c r="G99" s="223"/>
      <c r="H99" s="223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223"/>
      <c r="CC99" s="111"/>
      <c r="CD99" s="111"/>
    </row>
    <row r="100" spans="1:82" ht="3.75" customHeight="1">
      <c r="A100" s="96">
        <v>111</v>
      </c>
      <c r="B100" s="97"/>
      <c r="C100" s="275"/>
      <c r="D100" s="97"/>
      <c r="E100" s="97"/>
      <c r="F100" s="97"/>
      <c r="G100" s="221"/>
      <c r="H100" s="221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221"/>
      <c r="CC100" s="97"/>
      <c r="CD100" s="97"/>
    </row>
    <row r="101" spans="1:82" ht="13.5" customHeight="1">
      <c r="A101" s="100">
        <v>112</v>
      </c>
      <c r="B101" s="127" t="s">
        <v>383</v>
      </c>
      <c r="C101" s="279" t="s">
        <v>380</v>
      </c>
      <c r="D101" s="118">
        <v>7</v>
      </c>
      <c r="E101" s="128"/>
      <c r="F101" s="128"/>
      <c r="G101" s="228"/>
      <c r="H101" s="228"/>
      <c r="I101" s="128"/>
      <c r="J101" s="119"/>
      <c r="K101" s="128"/>
      <c r="L101" s="128"/>
      <c r="M101" s="119"/>
      <c r="N101" s="128"/>
      <c r="O101" s="128"/>
      <c r="P101" s="128"/>
      <c r="Q101" s="128"/>
      <c r="R101" s="128"/>
      <c r="S101" s="128"/>
      <c r="T101" s="119"/>
      <c r="U101" s="128"/>
      <c r="V101" s="128"/>
      <c r="W101" s="119"/>
      <c r="X101" s="128"/>
      <c r="Y101" s="128"/>
      <c r="Z101" s="128"/>
      <c r="AA101" s="128"/>
      <c r="AB101" s="128"/>
      <c r="AC101" s="128"/>
      <c r="AD101" s="119"/>
      <c r="AE101" s="128"/>
      <c r="AF101" s="128"/>
      <c r="AG101" s="119"/>
      <c r="AH101" s="128"/>
      <c r="AI101" s="128"/>
      <c r="AJ101" s="128"/>
      <c r="AK101" s="128"/>
      <c r="AL101" s="128"/>
      <c r="AM101" s="128"/>
      <c r="AN101" s="119"/>
      <c r="AO101" s="128"/>
      <c r="AP101" s="128"/>
      <c r="AQ101" s="119"/>
      <c r="AR101" s="128"/>
      <c r="AS101" s="128"/>
      <c r="AT101" s="128"/>
      <c r="AU101" s="128"/>
      <c r="AV101" s="128"/>
      <c r="AW101" s="128"/>
      <c r="AX101" s="119"/>
      <c r="AY101" s="128"/>
      <c r="AZ101" s="128"/>
      <c r="BA101" s="119"/>
      <c r="BB101" s="128"/>
      <c r="BC101" s="128"/>
      <c r="BD101" s="128"/>
      <c r="BE101" s="128"/>
      <c r="BF101" s="128"/>
      <c r="BG101" s="128"/>
      <c r="BH101" s="119"/>
      <c r="BI101" s="128"/>
      <c r="BJ101" s="128"/>
      <c r="BK101" s="119"/>
      <c r="BL101" s="128"/>
      <c r="BM101" s="128"/>
      <c r="BN101" s="128"/>
      <c r="BO101" s="128"/>
      <c r="BP101" s="128"/>
      <c r="BQ101" s="128"/>
      <c r="BR101" s="119"/>
      <c r="BS101" s="128"/>
      <c r="BT101" s="128"/>
      <c r="BU101" s="119"/>
      <c r="BV101" s="128"/>
      <c r="BW101" s="128"/>
      <c r="BX101" s="128"/>
      <c r="BY101" s="128"/>
      <c r="BZ101" s="128"/>
      <c r="CA101" s="128"/>
      <c r="CB101" s="227"/>
      <c r="CC101" s="128"/>
      <c r="CD101" s="128"/>
    </row>
    <row r="102" spans="1:82" ht="13.5" customHeight="1">
      <c r="A102" s="100">
        <v>113</v>
      </c>
      <c r="B102" s="129"/>
      <c r="C102" s="280" t="s">
        <v>381</v>
      </c>
      <c r="D102" s="259"/>
      <c r="E102" s="128"/>
      <c r="F102" s="128"/>
      <c r="G102" s="228"/>
      <c r="H102" s="228"/>
      <c r="I102" s="128"/>
      <c r="J102" s="258">
        <f>J91+J92+J95+J98</f>
        <v>180</v>
      </c>
      <c r="K102" s="128"/>
      <c r="L102" s="128"/>
      <c r="M102" s="258">
        <f>M91+M92+M95+M98</f>
        <v>166</v>
      </c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228"/>
      <c r="CC102" s="128"/>
      <c r="CD102" s="128"/>
    </row>
    <row r="103" spans="1:82" ht="3.75" customHeight="1" thickBot="1">
      <c r="A103" s="96">
        <v>114</v>
      </c>
      <c r="B103" s="97"/>
      <c r="C103" s="275"/>
      <c r="D103" s="97"/>
      <c r="E103" s="97"/>
      <c r="F103" s="97"/>
      <c r="G103" s="221"/>
      <c r="H103" s="221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221"/>
      <c r="CC103" s="97"/>
      <c r="CD103" s="97"/>
    </row>
    <row r="104" spans="1:82" ht="23.25" customHeight="1" thickBot="1">
      <c r="A104" s="100">
        <v>115</v>
      </c>
      <c r="B104" s="101" t="s">
        <v>158</v>
      </c>
      <c r="C104" s="270" t="s">
        <v>159</v>
      </c>
      <c r="D104" s="103" t="s">
        <v>9</v>
      </c>
      <c r="E104" s="104"/>
      <c r="F104" s="104" t="s">
        <v>12</v>
      </c>
      <c r="G104" s="233"/>
      <c r="H104" s="233"/>
      <c r="I104" s="105"/>
      <c r="J104" s="246">
        <f aca="true" t="shared" si="109" ref="J104:R104">T104+AD104+AN104+AX104+BH104+BR104</f>
        <v>72</v>
      </c>
      <c r="K104" s="106">
        <f t="shared" si="109"/>
        <v>8</v>
      </c>
      <c r="L104" s="106">
        <f t="shared" si="109"/>
        <v>0</v>
      </c>
      <c r="M104" s="247">
        <f t="shared" si="109"/>
        <v>64</v>
      </c>
      <c r="N104" s="247">
        <f t="shared" si="109"/>
        <v>46</v>
      </c>
      <c r="O104" s="247">
        <f t="shared" si="109"/>
        <v>18</v>
      </c>
      <c r="P104" s="106">
        <f t="shared" si="109"/>
        <v>0</v>
      </c>
      <c r="Q104" s="106">
        <f t="shared" si="109"/>
        <v>0</v>
      </c>
      <c r="R104" s="106">
        <f t="shared" si="109"/>
        <v>0</v>
      </c>
      <c r="S104" s="107"/>
      <c r="T104" s="249">
        <f aca="true" t="shared" si="110" ref="T104:AB104">T105+T106</f>
        <v>0</v>
      </c>
      <c r="U104" s="257">
        <f t="shared" si="110"/>
        <v>0</v>
      </c>
      <c r="V104" s="257">
        <f t="shared" si="110"/>
        <v>0</v>
      </c>
      <c r="W104" s="257">
        <f t="shared" si="110"/>
        <v>0</v>
      </c>
      <c r="X104" s="257">
        <f t="shared" si="110"/>
        <v>0</v>
      </c>
      <c r="Y104" s="257">
        <f t="shared" si="110"/>
        <v>0</v>
      </c>
      <c r="Z104" s="257">
        <f t="shared" si="110"/>
        <v>0</v>
      </c>
      <c r="AA104" s="257">
        <f t="shared" si="110"/>
        <v>0</v>
      </c>
      <c r="AB104" s="257">
        <f t="shared" si="110"/>
        <v>0</v>
      </c>
      <c r="AC104" s="107"/>
      <c r="AD104" s="249">
        <f>AD105+AD106</f>
        <v>0</v>
      </c>
      <c r="AE104" s="257">
        <f>AE105+AE106</f>
        <v>0</v>
      </c>
      <c r="AF104" s="257">
        <f aca="true" t="shared" si="111" ref="AF104:AL104">AF105+AF106</f>
        <v>0</v>
      </c>
      <c r="AG104" s="257">
        <f t="shared" si="111"/>
        <v>0</v>
      </c>
      <c r="AH104" s="257">
        <f t="shared" si="111"/>
        <v>0</v>
      </c>
      <c r="AI104" s="257">
        <f t="shared" si="111"/>
        <v>0</v>
      </c>
      <c r="AJ104" s="257">
        <f t="shared" si="111"/>
        <v>0</v>
      </c>
      <c r="AK104" s="257">
        <f t="shared" si="111"/>
        <v>0</v>
      </c>
      <c r="AL104" s="257">
        <f t="shared" si="111"/>
        <v>0</v>
      </c>
      <c r="AM104" s="107"/>
      <c r="AN104" s="249">
        <f aca="true" t="shared" si="112" ref="AN104:AV104">AN105+AN106</f>
        <v>0</v>
      </c>
      <c r="AO104" s="257">
        <f t="shared" si="112"/>
        <v>0</v>
      </c>
      <c r="AP104" s="257">
        <f t="shared" si="112"/>
        <v>0</v>
      </c>
      <c r="AQ104" s="257">
        <f t="shared" si="112"/>
        <v>0</v>
      </c>
      <c r="AR104" s="257">
        <f t="shared" si="112"/>
        <v>0</v>
      </c>
      <c r="AS104" s="257">
        <f t="shared" si="112"/>
        <v>0</v>
      </c>
      <c r="AT104" s="257">
        <f t="shared" si="112"/>
        <v>0</v>
      </c>
      <c r="AU104" s="257">
        <f t="shared" si="112"/>
        <v>0</v>
      </c>
      <c r="AV104" s="257">
        <f t="shared" si="112"/>
        <v>0</v>
      </c>
      <c r="AW104" s="107"/>
      <c r="AX104" s="249">
        <f aca="true" t="shared" si="113" ref="AX104:BF104">AX105+AX106</f>
        <v>0</v>
      </c>
      <c r="AY104" s="257">
        <f t="shared" si="113"/>
        <v>0</v>
      </c>
      <c r="AZ104" s="257">
        <f t="shared" si="113"/>
        <v>0</v>
      </c>
      <c r="BA104" s="257">
        <f t="shared" si="113"/>
        <v>0</v>
      </c>
      <c r="BB104" s="257">
        <f t="shared" si="113"/>
        <v>0</v>
      </c>
      <c r="BC104" s="257">
        <f t="shared" si="113"/>
        <v>0</v>
      </c>
      <c r="BD104" s="257">
        <f t="shared" si="113"/>
        <v>0</v>
      </c>
      <c r="BE104" s="257">
        <f t="shared" si="113"/>
        <v>0</v>
      </c>
      <c r="BF104" s="257">
        <f t="shared" si="113"/>
        <v>0</v>
      </c>
      <c r="BG104" s="107"/>
      <c r="BH104" s="249">
        <f aca="true" t="shared" si="114" ref="BH104:BP104">BH105+BH106</f>
        <v>72</v>
      </c>
      <c r="BI104" s="257">
        <f t="shared" si="114"/>
        <v>8</v>
      </c>
      <c r="BJ104" s="257">
        <f t="shared" si="114"/>
        <v>0</v>
      </c>
      <c r="BK104" s="257">
        <f t="shared" si="114"/>
        <v>64</v>
      </c>
      <c r="BL104" s="257">
        <f t="shared" si="114"/>
        <v>46</v>
      </c>
      <c r="BM104" s="257">
        <f t="shared" si="114"/>
        <v>18</v>
      </c>
      <c r="BN104" s="257">
        <f t="shared" si="114"/>
        <v>0</v>
      </c>
      <c r="BO104" s="257">
        <f t="shared" si="114"/>
        <v>0</v>
      </c>
      <c r="BP104" s="257">
        <f t="shared" si="114"/>
        <v>0</v>
      </c>
      <c r="BQ104" s="107"/>
      <c r="BR104" s="249">
        <f aca="true" t="shared" si="115" ref="BR104:BZ104">BR105+BR106</f>
        <v>0</v>
      </c>
      <c r="BS104" s="257">
        <f t="shared" si="115"/>
        <v>0</v>
      </c>
      <c r="BT104" s="257">
        <f t="shared" si="115"/>
        <v>0</v>
      </c>
      <c r="BU104" s="257">
        <f t="shared" si="115"/>
        <v>0</v>
      </c>
      <c r="BV104" s="257">
        <f t="shared" si="115"/>
        <v>0</v>
      </c>
      <c r="BW104" s="257">
        <f t="shared" si="115"/>
        <v>0</v>
      </c>
      <c r="BX104" s="257">
        <f t="shared" si="115"/>
        <v>0</v>
      </c>
      <c r="BY104" s="257">
        <f t="shared" si="115"/>
        <v>0</v>
      </c>
      <c r="BZ104" s="257">
        <f t="shared" si="115"/>
        <v>0</v>
      </c>
      <c r="CA104" s="107"/>
      <c r="CB104" s="220"/>
      <c r="CC104" s="108">
        <v>108</v>
      </c>
      <c r="CD104" s="250">
        <f>J114-CC104</f>
        <v>0</v>
      </c>
    </row>
    <row r="105" spans="1:82" ht="3.75" customHeight="1">
      <c r="A105" s="96">
        <v>116</v>
      </c>
      <c r="B105" s="97"/>
      <c r="C105" s="275"/>
      <c r="D105" s="97"/>
      <c r="E105" s="97"/>
      <c r="F105" s="97"/>
      <c r="G105" s="221"/>
      <c r="H105" s="221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221"/>
      <c r="CC105" s="97"/>
      <c r="CD105" s="97"/>
    </row>
    <row r="106" spans="1:82" ht="21.75" customHeight="1">
      <c r="A106" s="96">
        <v>117</v>
      </c>
      <c r="B106" s="113" t="s">
        <v>160</v>
      </c>
      <c r="C106" s="271" t="s">
        <v>598</v>
      </c>
      <c r="D106" s="115"/>
      <c r="E106" s="116"/>
      <c r="F106" s="116">
        <v>7</v>
      </c>
      <c r="G106" s="234"/>
      <c r="H106" s="234"/>
      <c r="I106" s="117"/>
      <c r="J106" s="122">
        <f aca="true" t="shared" si="116" ref="J106:R106">T106+AD106+AN106+AX106+BH106+BR106</f>
        <v>72</v>
      </c>
      <c r="K106" s="119">
        <f t="shared" si="116"/>
        <v>8</v>
      </c>
      <c r="L106" s="240">
        <f t="shared" si="116"/>
        <v>0</v>
      </c>
      <c r="M106" s="240">
        <f t="shared" si="116"/>
        <v>64</v>
      </c>
      <c r="N106" s="240">
        <f t="shared" si="116"/>
        <v>46</v>
      </c>
      <c r="O106" s="240">
        <f t="shared" si="116"/>
        <v>18</v>
      </c>
      <c r="P106" s="119">
        <f t="shared" si="116"/>
        <v>0</v>
      </c>
      <c r="Q106" s="119">
        <f t="shared" si="116"/>
        <v>0</v>
      </c>
      <c r="R106" s="119">
        <f t="shared" si="116"/>
        <v>0</v>
      </c>
      <c r="S106" s="120"/>
      <c r="T106" s="241">
        <f>U106+W106</f>
        <v>0</v>
      </c>
      <c r="U106" s="118"/>
      <c r="V106" s="118"/>
      <c r="W106" s="240">
        <f>X106+Y106+Z106+AA106+AB106</f>
        <v>0</v>
      </c>
      <c r="X106" s="118"/>
      <c r="Y106" s="118"/>
      <c r="Z106" s="118"/>
      <c r="AA106" s="118"/>
      <c r="AB106" s="118"/>
      <c r="AC106" s="123"/>
      <c r="AD106" s="241">
        <f>AE106+AG106</f>
        <v>0</v>
      </c>
      <c r="AE106" s="118"/>
      <c r="AF106" s="118"/>
      <c r="AG106" s="240">
        <f>AH106+AI106+AJ106+AK106+AL106</f>
        <v>0</v>
      </c>
      <c r="AH106" s="122"/>
      <c r="AI106" s="122"/>
      <c r="AJ106" s="118"/>
      <c r="AK106" s="118"/>
      <c r="AL106" s="118"/>
      <c r="AM106" s="123"/>
      <c r="AN106" s="241">
        <f>AO106+AQ106</f>
        <v>0</v>
      </c>
      <c r="AO106" s="118"/>
      <c r="AP106" s="118"/>
      <c r="AQ106" s="240">
        <f>AR106+AS106+AT106+AU106+AV106</f>
        <v>0</v>
      </c>
      <c r="AR106" s="118"/>
      <c r="AS106" s="118"/>
      <c r="AT106" s="118"/>
      <c r="AU106" s="118"/>
      <c r="AV106" s="118"/>
      <c r="AW106" s="123"/>
      <c r="AX106" s="241">
        <f>AY106+BA106</f>
        <v>0</v>
      </c>
      <c r="AY106" s="118"/>
      <c r="AZ106" s="118"/>
      <c r="BA106" s="240">
        <f>BB106+BC106+BD106+BE106+BF106</f>
        <v>0</v>
      </c>
      <c r="BB106" s="118"/>
      <c r="BC106" s="118"/>
      <c r="BD106" s="118"/>
      <c r="BE106" s="118"/>
      <c r="BF106" s="118"/>
      <c r="BG106" s="123"/>
      <c r="BH106" s="241">
        <f>BI106+BK106</f>
        <v>72</v>
      </c>
      <c r="BI106" s="118">
        <v>8</v>
      </c>
      <c r="BJ106" s="118"/>
      <c r="BK106" s="240">
        <f>BL106+BM106+BN106+BO106+BP106</f>
        <v>64</v>
      </c>
      <c r="BL106" s="118">
        <v>46</v>
      </c>
      <c r="BM106" s="118">
        <v>18</v>
      </c>
      <c r="BN106" s="118"/>
      <c r="BO106" s="118"/>
      <c r="BP106" s="118"/>
      <c r="BQ106" s="123"/>
      <c r="BR106" s="241">
        <f>BS106+BU106</f>
        <v>0</v>
      </c>
      <c r="BS106" s="118"/>
      <c r="BT106" s="118"/>
      <c r="BU106" s="240">
        <f>BV106+BW106+BX106+BY106+BZ106</f>
        <v>0</v>
      </c>
      <c r="BV106" s="118"/>
      <c r="BW106" s="118"/>
      <c r="BX106" s="118"/>
      <c r="BY106" s="118"/>
      <c r="BZ106" s="118"/>
      <c r="CA106" s="123"/>
      <c r="CB106" s="222"/>
      <c r="CC106" s="121" t="s">
        <v>344</v>
      </c>
      <c r="CD106" s="262">
        <f>J106-CC106</f>
        <v>0</v>
      </c>
    </row>
    <row r="107" spans="1:82" ht="7.5" customHeight="1">
      <c r="A107" s="96">
        <v>118</v>
      </c>
      <c r="B107" s="111" t="s">
        <v>371</v>
      </c>
      <c r="C107" s="274"/>
      <c r="D107" s="111"/>
      <c r="E107" s="111"/>
      <c r="F107" s="111"/>
      <c r="G107" s="223"/>
      <c r="H107" s="223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223"/>
      <c r="CC107" s="111"/>
      <c r="CD107" s="111"/>
    </row>
    <row r="108" spans="1:82" ht="3.75" customHeight="1">
      <c r="A108" s="96">
        <v>119</v>
      </c>
      <c r="B108" s="97"/>
      <c r="C108" s="275"/>
      <c r="D108" s="97"/>
      <c r="E108" s="97"/>
      <c r="F108" s="97"/>
      <c r="G108" s="221"/>
      <c r="H108" s="221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221"/>
      <c r="CC108" s="97"/>
      <c r="CD108" s="97"/>
    </row>
    <row r="109" spans="1:82" ht="13.5" customHeight="1">
      <c r="A109" s="96">
        <v>120</v>
      </c>
      <c r="B109" s="113" t="s">
        <v>164</v>
      </c>
      <c r="C109" s="271" t="s">
        <v>128</v>
      </c>
      <c r="D109" s="115"/>
      <c r="E109" s="116"/>
      <c r="F109" s="116"/>
      <c r="G109" s="235" t="s">
        <v>372</v>
      </c>
      <c r="H109" s="236"/>
      <c r="I109" s="125" t="s">
        <v>373</v>
      </c>
      <c r="J109" s="119">
        <f>AG109+AQ109+W109+BA109+BK109+BU109</f>
        <v>0</v>
      </c>
      <c r="K109" s="119"/>
      <c r="L109" s="119"/>
      <c r="M109" s="119">
        <f>J109</f>
        <v>0</v>
      </c>
      <c r="N109" s="119" t="s">
        <v>374</v>
      </c>
      <c r="O109" s="385">
        <f>AI109+Y109+BC109+BM109+BW109+AS109</f>
        <v>0</v>
      </c>
      <c r="P109" s="385"/>
      <c r="Q109" s="385"/>
      <c r="R109" s="385"/>
      <c r="S109" s="385"/>
      <c r="T109" s="375" t="s">
        <v>373</v>
      </c>
      <c r="U109" s="375"/>
      <c r="V109" s="118"/>
      <c r="W109" s="119"/>
      <c r="X109" s="126" t="s">
        <v>374</v>
      </c>
      <c r="Y109" s="118"/>
      <c r="Z109" s="376"/>
      <c r="AA109" s="376"/>
      <c r="AB109" s="376"/>
      <c r="AC109" s="376"/>
      <c r="AD109" s="375" t="s">
        <v>373</v>
      </c>
      <c r="AE109" s="375"/>
      <c r="AF109" s="118"/>
      <c r="AG109" s="119"/>
      <c r="AH109" s="126" t="s">
        <v>374</v>
      </c>
      <c r="AI109" s="118"/>
      <c r="AJ109" s="376"/>
      <c r="AK109" s="376"/>
      <c r="AL109" s="376"/>
      <c r="AM109" s="376"/>
      <c r="AN109" s="375" t="s">
        <v>373</v>
      </c>
      <c r="AO109" s="375"/>
      <c r="AP109" s="118"/>
      <c r="AQ109" s="119"/>
      <c r="AR109" s="126" t="s">
        <v>374</v>
      </c>
      <c r="AS109" s="118"/>
      <c r="AT109" s="376"/>
      <c r="AU109" s="376"/>
      <c r="AV109" s="376"/>
      <c r="AW109" s="376"/>
      <c r="AX109" s="375" t="s">
        <v>373</v>
      </c>
      <c r="AY109" s="375"/>
      <c r="AZ109" s="118"/>
      <c r="BA109" s="119"/>
      <c r="BB109" s="126" t="s">
        <v>374</v>
      </c>
      <c r="BC109" s="118"/>
      <c r="BD109" s="376"/>
      <c r="BE109" s="376"/>
      <c r="BF109" s="376"/>
      <c r="BG109" s="376"/>
      <c r="BH109" s="375" t="s">
        <v>373</v>
      </c>
      <c r="BI109" s="375"/>
      <c r="BJ109" s="118"/>
      <c r="BK109" s="119"/>
      <c r="BL109" s="126" t="s">
        <v>374</v>
      </c>
      <c r="BM109" s="118"/>
      <c r="BN109" s="376"/>
      <c r="BO109" s="376"/>
      <c r="BP109" s="376"/>
      <c r="BQ109" s="376"/>
      <c r="BR109" s="375" t="s">
        <v>373</v>
      </c>
      <c r="BS109" s="375"/>
      <c r="BT109" s="118"/>
      <c r="BU109" s="119"/>
      <c r="BV109" s="126" t="s">
        <v>374</v>
      </c>
      <c r="BW109" s="118"/>
      <c r="BX109" s="376"/>
      <c r="BY109" s="376"/>
      <c r="BZ109" s="376"/>
      <c r="CA109" s="376"/>
      <c r="CB109" s="222"/>
      <c r="CC109" s="121">
        <v>0</v>
      </c>
      <c r="CD109" s="262">
        <f>J109-CC109</f>
        <v>0</v>
      </c>
    </row>
    <row r="110" spans="1:82" ht="3.75" customHeight="1">
      <c r="A110" s="96">
        <v>122</v>
      </c>
      <c r="B110" s="97"/>
      <c r="C110" s="275"/>
      <c r="D110" s="97"/>
      <c r="E110" s="97"/>
      <c r="F110" s="97"/>
      <c r="G110" s="221"/>
      <c r="H110" s="221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221"/>
      <c r="CC110" s="97"/>
      <c r="CD110" s="97"/>
    </row>
    <row r="111" spans="1:82" ht="27" customHeight="1">
      <c r="A111" s="96">
        <v>123</v>
      </c>
      <c r="B111" s="111" t="s">
        <v>378</v>
      </c>
      <c r="C111" s="271" t="s">
        <v>131</v>
      </c>
      <c r="D111" s="115"/>
      <c r="E111" s="116"/>
      <c r="F111" s="116" t="s">
        <v>608</v>
      </c>
      <c r="G111" s="235" t="s">
        <v>372</v>
      </c>
      <c r="H111" s="236"/>
      <c r="I111" s="125" t="s">
        <v>373</v>
      </c>
      <c r="J111" s="119">
        <f>AG111+AQ111+W111+BA111+BK111+BU111</f>
        <v>36</v>
      </c>
      <c r="K111" s="119"/>
      <c r="L111" s="119"/>
      <c r="M111" s="119">
        <f>J111</f>
        <v>36</v>
      </c>
      <c r="N111" s="119" t="s">
        <v>374</v>
      </c>
      <c r="O111" s="385">
        <f>AI111+Y111+BC111+BM111+BW111+AS111</f>
        <v>1</v>
      </c>
      <c r="P111" s="385"/>
      <c r="Q111" s="385"/>
      <c r="R111" s="385"/>
      <c r="S111" s="385"/>
      <c r="T111" s="375" t="s">
        <v>373</v>
      </c>
      <c r="U111" s="375"/>
      <c r="V111" s="118"/>
      <c r="W111" s="119"/>
      <c r="X111" s="126" t="s">
        <v>374</v>
      </c>
      <c r="Y111" s="118"/>
      <c r="Z111" s="376"/>
      <c r="AA111" s="376"/>
      <c r="AB111" s="376"/>
      <c r="AC111" s="376"/>
      <c r="AD111" s="375" t="s">
        <v>373</v>
      </c>
      <c r="AE111" s="375"/>
      <c r="AF111" s="118"/>
      <c r="AG111" s="119"/>
      <c r="AH111" s="126" t="s">
        <v>374</v>
      </c>
      <c r="AI111" s="118"/>
      <c r="AJ111" s="376"/>
      <c r="AK111" s="376"/>
      <c r="AL111" s="376"/>
      <c r="AM111" s="376"/>
      <c r="AN111" s="375" t="s">
        <v>373</v>
      </c>
      <c r="AO111" s="375"/>
      <c r="AP111" s="118"/>
      <c r="AQ111" s="119"/>
      <c r="AR111" s="126" t="s">
        <v>374</v>
      </c>
      <c r="AS111" s="118"/>
      <c r="AT111" s="376"/>
      <c r="AU111" s="376"/>
      <c r="AV111" s="376"/>
      <c r="AW111" s="376"/>
      <c r="AX111" s="375" t="s">
        <v>373</v>
      </c>
      <c r="AY111" s="375"/>
      <c r="AZ111" s="118"/>
      <c r="BA111" s="119"/>
      <c r="BB111" s="126" t="s">
        <v>374</v>
      </c>
      <c r="BC111" s="118"/>
      <c r="BD111" s="376"/>
      <c r="BE111" s="376"/>
      <c r="BF111" s="376"/>
      <c r="BG111" s="376"/>
      <c r="BH111" s="375" t="s">
        <v>373</v>
      </c>
      <c r="BI111" s="375"/>
      <c r="BJ111" s="118"/>
      <c r="BK111" s="119">
        <v>36</v>
      </c>
      <c r="BL111" s="126" t="s">
        <v>374</v>
      </c>
      <c r="BM111" s="118">
        <v>1</v>
      </c>
      <c r="BN111" s="376"/>
      <c r="BO111" s="376"/>
      <c r="BP111" s="376"/>
      <c r="BQ111" s="376"/>
      <c r="BR111" s="375" t="s">
        <v>373</v>
      </c>
      <c r="BS111" s="375"/>
      <c r="BT111" s="118"/>
      <c r="BU111" s="119"/>
      <c r="BV111" s="126" t="s">
        <v>374</v>
      </c>
      <c r="BW111" s="118"/>
      <c r="BX111" s="376"/>
      <c r="BY111" s="376"/>
      <c r="BZ111" s="376"/>
      <c r="CA111" s="376"/>
      <c r="CB111" s="222"/>
      <c r="CC111" s="121" t="s">
        <v>134</v>
      </c>
      <c r="CD111" s="262">
        <f>J111-CC111</f>
        <v>0</v>
      </c>
    </row>
    <row r="112" spans="1:82" ht="3.75" customHeight="1">
      <c r="A112" s="96">
        <v>124</v>
      </c>
      <c r="B112" s="97"/>
      <c r="C112" s="275"/>
      <c r="D112" s="97"/>
      <c r="E112" s="97"/>
      <c r="F112" s="97"/>
      <c r="G112" s="221"/>
      <c r="H112" s="221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221"/>
      <c r="CC112" s="97"/>
      <c r="CD112" s="97"/>
    </row>
    <row r="113" spans="1:82" ht="13.5" customHeight="1">
      <c r="A113" s="100">
        <v>125</v>
      </c>
      <c r="B113" s="127" t="s">
        <v>384</v>
      </c>
      <c r="C113" s="279" t="s">
        <v>380</v>
      </c>
      <c r="D113" s="118">
        <v>7</v>
      </c>
      <c r="E113" s="128"/>
      <c r="F113" s="128"/>
      <c r="G113" s="228"/>
      <c r="H113" s="228"/>
      <c r="I113" s="128"/>
      <c r="J113" s="119"/>
      <c r="K113" s="128"/>
      <c r="L113" s="128"/>
      <c r="M113" s="119"/>
      <c r="N113" s="128"/>
      <c r="O113" s="128"/>
      <c r="P113" s="128"/>
      <c r="Q113" s="128"/>
      <c r="R113" s="128"/>
      <c r="S113" s="128"/>
      <c r="T113" s="119"/>
      <c r="U113" s="128"/>
      <c r="V113" s="128"/>
      <c r="W113" s="119"/>
      <c r="X113" s="128"/>
      <c r="Y113" s="128"/>
      <c r="Z113" s="128"/>
      <c r="AA113" s="128"/>
      <c r="AB113" s="128"/>
      <c r="AC113" s="128"/>
      <c r="AD113" s="119"/>
      <c r="AE113" s="128"/>
      <c r="AF113" s="128"/>
      <c r="AG113" s="119"/>
      <c r="AH113" s="128"/>
      <c r="AI113" s="128"/>
      <c r="AJ113" s="128"/>
      <c r="AK113" s="128"/>
      <c r="AL113" s="128"/>
      <c r="AM113" s="128"/>
      <c r="AN113" s="119"/>
      <c r="AO113" s="128"/>
      <c r="AP113" s="128"/>
      <c r="AQ113" s="119"/>
      <c r="AR113" s="128"/>
      <c r="AS113" s="128"/>
      <c r="AT113" s="128"/>
      <c r="AU113" s="128"/>
      <c r="AV113" s="128"/>
      <c r="AW113" s="128"/>
      <c r="AX113" s="119"/>
      <c r="AY113" s="128"/>
      <c r="AZ113" s="128"/>
      <c r="BA113" s="119"/>
      <c r="BB113" s="128"/>
      <c r="BC113" s="128"/>
      <c r="BD113" s="128"/>
      <c r="BE113" s="128"/>
      <c r="BF113" s="128"/>
      <c r="BG113" s="128"/>
      <c r="BH113" s="119"/>
      <c r="BI113" s="128"/>
      <c r="BJ113" s="128"/>
      <c r="BK113" s="119"/>
      <c r="BL113" s="128"/>
      <c r="BM113" s="128"/>
      <c r="BN113" s="128"/>
      <c r="BO113" s="128"/>
      <c r="BP113" s="128"/>
      <c r="BQ113" s="128"/>
      <c r="BR113" s="119"/>
      <c r="BS113" s="128"/>
      <c r="BT113" s="128"/>
      <c r="BU113" s="119"/>
      <c r="BV113" s="128"/>
      <c r="BW113" s="128"/>
      <c r="BX113" s="128"/>
      <c r="BY113" s="128"/>
      <c r="BZ113" s="128"/>
      <c r="CA113" s="128"/>
      <c r="CB113" s="227"/>
      <c r="CC113" s="128"/>
      <c r="CD113" s="128"/>
    </row>
    <row r="114" spans="1:82" ht="13.5" customHeight="1">
      <c r="A114" s="100">
        <v>126</v>
      </c>
      <c r="B114" s="129"/>
      <c r="C114" s="280" t="s">
        <v>381</v>
      </c>
      <c r="D114" s="259"/>
      <c r="E114" s="128"/>
      <c r="F114" s="128"/>
      <c r="G114" s="228"/>
      <c r="H114" s="228"/>
      <c r="I114" s="128"/>
      <c r="J114" s="258">
        <f>J106+J109+J111</f>
        <v>108</v>
      </c>
      <c r="K114" s="128"/>
      <c r="L114" s="128"/>
      <c r="M114" s="258">
        <f>M106+M109+M111</f>
        <v>100</v>
      </c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228"/>
      <c r="CC114" s="128"/>
      <c r="CD114" s="128"/>
    </row>
    <row r="115" spans="1:82" ht="3.75" customHeight="1" thickBot="1">
      <c r="A115" s="96">
        <v>127</v>
      </c>
      <c r="B115" s="97"/>
      <c r="C115" s="275"/>
      <c r="D115" s="97"/>
      <c r="E115" s="97"/>
      <c r="F115" s="97"/>
      <c r="G115" s="221"/>
      <c r="H115" s="221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221"/>
      <c r="CC115" s="97"/>
      <c r="CD115" s="97"/>
    </row>
    <row r="116" spans="1:82" ht="39" customHeight="1" thickBot="1">
      <c r="A116" s="100">
        <v>128</v>
      </c>
      <c r="B116" s="101" t="s">
        <v>165</v>
      </c>
      <c r="C116" s="270" t="s">
        <v>166</v>
      </c>
      <c r="D116" s="103" t="s">
        <v>9</v>
      </c>
      <c r="E116" s="104"/>
      <c r="F116" s="104" t="s">
        <v>16</v>
      </c>
      <c r="G116" s="233"/>
      <c r="H116" s="233"/>
      <c r="I116" s="105"/>
      <c r="J116" s="246">
        <f aca="true" t="shared" si="117" ref="J116:R116">T116+AD116+AN116+AX116+BH116+BR116</f>
        <v>140</v>
      </c>
      <c r="K116" s="106">
        <f t="shared" si="117"/>
        <v>26</v>
      </c>
      <c r="L116" s="247">
        <f t="shared" si="117"/>
        <v>0</v>
      </c>
      <c r="M116" s="247">
        <f t="shared" si="117"/>
        <v>114</v>
      </c>
      <c r="N116" s="247">
        <f t="shared" si="117"/>
        <v>30</v>
      </c>
      <c r="O116" s="247">
        <f t="shared" si="117"/>
        <v>84</v>
      </c>
      <c r="P116" s="106">
        <f t="shared" si="117"/>
        <v>0</v>
      </c>
      <c r="Q116" s="106">
        <f t="shared" si="117"/>
        <v>0</v>
      </c>
      <c r="R116" s="106">
        <f t="shared" si="117"/>
        <v>0</v>
      </c>
      <c r="S116" s="107"/>
      <c r="T116" s="249">
        <f aca="true" t="shared" si="118" ref="T116:AB116">T117+T118</f>
        <v>0</v>
      </c>
      <c r="U116" s="257">
        <f t="shared" si="118"/>
        <v>0</v>
      </c>
      <c r="V116" s="257">
        <f t="shared" si="118"/>
        <v>0</v>
      </c>
      <c r="W116" s="257">
        <f t="shared" si="118"/>
        <v>0</v>
      </c>
      <c r="X116" s="257">
        <f t="shared" si="118"/>
        <v>0</v>
      </c>
      <c r="Y116" s="257">
        <f t="shared" si="118"/>
        <v>0</v>
      </c>
      <c r="Z116" s="257">
        <f t="shared" si="118"/>
        <v>0</v>
      </c>
      <c r="AA116" s="257">
        <f t="shared" si="118"/>
        <v>0</v>
      </c>
      <c r="AB116" s="257">
        <f t="shared" si="118"/>
        <v>0</v>
      </c>
      <c r="AC116" s="107"/>
      <c r="AD116" s="249">
        <f aca="true" t="shared" si="119" ref="AD116:AL116">AD117+AD118</f>
        <v>104</v>
      </c>
      <c r="AE116" s="257">
        <f t="shared" si="119"/>
        <v>22</v>
      </c>
      <c r="AF116" s="257">
        <f t="shared" si="119"/>
        <v>0</v>
      </c>
      <c r="AG116" s="257">
        <f t="shared" si="119"/>
        <v>82</v>
      </c>
      <c r="AH116" s="257">
        <f t="shared" si="119"/>
        <v>24</v>
      </c>
      <c r="AI116" s="257">
        <f t="shared" si="119"/>
        <v>58</v>
      </c>
      <c r="AJ116" s="257">
        <f t="shared" si="119"/>
        <v>0</v>
      </c>
      <c r="AK116" s="257">
        <f t="shared" si="119"/>
        <v>0</v>
      </c>
      <c r="AL116" s="257">
        <f t="shared" si="119"/>
        <v>0</v>
      </c>
      <c r="AM116" s="107"/>
      <c r="AN116" s="249">
        <f aca="true" t="shared" si="120" ref="AN116:AV116">AN117+AN118</f>
        <v>36</v>
      </c>
      <c r="AO116" s="257">
        <f t="shared" si="120"/>
        <v>4</v>
      </c>
      <c r="AP116" s="257">
        <f t="shared" si="120"/>
        <v>0</v>
      </c>
      <c r="AQ116" s="257">
        <f t="shared" si="120"/>
        <v>32</v>
      </c>
      <c r="AR116" s="257">
        <f t="shared" si="120"/>
        <v>6</v>
      </c>
      <c r="AS116" s="257">
        <f t="shared" si="120"/>
        <v>26</v>
      </c>
      <c r="AT116" s="257">
        <f t="shared" si="120"/>
        <v>0</v>
      </c>
      <c r="AU116" s="257">
        <f t="shared" si="120"/>
        <v>0</v>
      </c>
      <c r="AV116" s="257">
        <f t="shared" si="120"/>
        <v>0</v>
      </c>
      <c r="AW116" s="107"/>
      <c r="AX116" s="249">
        <f aca="true" t="shared" si="121" ref="AX116:BF116">AX117+AX118</f>
        <v>0</v>
      </c>
      <c r="AY116" s="257">
        <f t="shared" si="121"/>
        <v>0</v>
      </c>
      <c r="AZ116" s="257">
        <f t="shared" si="121"/>
        <v>0</v>
      </c>
      <c r="BA116" s="257">
        <f t="shared" si="121"/>
        <v>0</v>
      </c>
      <c r="BB116" s="257">
        <f t="shared" si="121"/>
        <v>0</v>
      </c>
      <c r="BC116" s="257">
        <f t="shared" si="121"/>
        <v>0</v>
      </c>
      <c r="BD116" s="257">
        <f t="shared" si="121"/>
        <v>0</v>
      </c>
      <c r="BE116" s="257">
        <f t="shared" si="121"/>
        <v>0</v>
      </c>
      <c r="BF116" s="257">
        <f t="shared" si="121"/>
        <v>0</v>
      </c>
      <c r="BG116" s="107"/>
      <c r="BH116" s="249">
        <f aca="true" t="shared" si="122" ref="BH116:BP116">BH117+BH118</f>
        <v>0</v>
      </c>
      <c r="BI116" s="257">
        <f t="shared" si="122"/>
        <v>0</v>
      </c>
      <c r="BJ116" s="257">
        <f t="shared" si="122"/>
        <v>0</v>
      </c>
      <c r="BK116" s="257">
        <f t="shared" si="122"/>
        <v>0</v>
      </c>
      <c r="BL116" s="257">
        <f t="shared" si="122"/>
        <v>0</v>
      </c>
      <c r="BM116" s="257">
        <f t="shared" si="122"/>
        <v>0</v>
      </c>
      <c r="BN116" s="257">
        <f t="shared" si="122"/>
        <v>0</v>
      </c>
      <c r="BO116" s="257">
        <f t="shared" si="122"/>
        <v>0</v>
      </c>
      <c r="BP116" s="257">
        <f t="shared" si="122"/>
        <v>0</v>
      </c>
      <c r="BQ116" s="107"/>
      <c r="BR116" s="249">
        <f aca="true" t="shared" si="123" ref="BR116:BZ116">BR117+BR118</f>
        <v>0</v>
      </c>
      <c r="BS116" s="257">
        <f t="shared" si="123"/>
        <v>0</v>
      </c>
      <c r="BT116" s="257">
        <f t="shared" si="123"/>
        <v>0</v>
      </c>
      <c r="BU116" s="257">
        <f t="shared" si="123"/>
        <v>0</v>
      </c>
      <c r="BV116" s="257">
        <f t="shared" si="123"/>
        <v>0</v>
      </c>
      <c r="BW116" s="257">
        <f t="shared" si="123"/>
        <v>0</v>
      </c>
      <c r="BX116" s="257">
        <f t="shared" si="123"/>
        <v>0</v>
      </c>
      <c r="BY116" s="257">
        <f t="shared" si="123"/>
        <v>0</v>
      </c>
      <c r="BZ116" s="257">
        <f t="shared" si="123"/>
        <v>0</v>
      </c>
      <c r="CA116" s="107"/>
      <c r="CB116" s="220"/>
      <c r="CC116" s="108">
        <v>180</v>
      </c>
      <c r="CD116" s="250">
        <f>J128-CC116</f>
        <v>140</v>
      </c>
    </row>
    <row r="117" spans="1:82" ht="3.75" customHeight="1">
      <c r="A117" s="96">
        <v>129</v>
      </c>
      <c r="B117" s="97"/>
      <c r="C117" s="275"/>
      <c r="D117" s="97"/>
      <c r="E117" s="97"/>
      <c r="F117" s="97"/>
      <c r="G117" s="221"/>
      <c r="H117" s="221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221"/>
      <c r="CC117" s="97"/>
      <c r="CD117" s="97"/>
    </row>
    <row r="118" spans="1:82" ht="23.25" customHeight="1">
      <c r="A118" s="96">
        <v>130</v>
      </c>
      <c r="B118" s="113" t="s">
        <v>168</v>
      </c>
      <c r="C118" s="271" t="s">
        <v>616</v>
      </c>
      <c r="D118" s="115"/>
      <c r="E118" s="116"/>
      <c r="F118" s="116">
        <v>5</v>
      </c>
      <c r="G118" s="234"/>
      <c r="H118" s="234"/>
      <c r="I118" s="117"/>
      <c r="J118" s="122">
        <f aca="true" t="shared" si="124" ref="J118:R118">T118+AD118+AN118+AX118+BH118+BR118</f>
        <v>140</v>
      </c>
      <c r="K118" s="119">
        <f t="shared" si="124"/>
        <v>26</v>
      </c>
      <c r="L118" s="240">
        <f t="shared" si="124"/>
        <v>0</v>
      </c>
      <c r="M118" s="240">
        <f t="shared" si="124"/>
        <v>114</v>
      </c>
      <c r="N118" s="240">
        <f t="shared" si="124"/>
        <v>30</v>
      </c>
      <c r="O118" s="240">
        <f t="shared" si="124"/>
        <v>84</v>
      </c>
      <c r="P118" s="119">
        <f t="shared" si="124"/>
        <v>0</v>
      </c>
      <c r="Q118" s="119">
        <f t="shared" si="124"/>
        <v>0</v>
      </c>
      <c r="R118" s="119">
        <f t="shared" si="124"/>
        <v>0</v>
      </c>
      <c r="S118" s="120"/>
      <c r="T118" s="241">
        <f>U118+W118</f>
        <v>0</v>
      </c>
      <c r="U118" s="118"/>
      <c r="V118" s="118"/>
      <c r="W118" s="240">
        <f>X118+Y118+Z118+AA118+AB118</f>
        <v>0</v>
      </c>
      <c r="X118" s="118"/>
      <c r="Y118" s="118"/>
      <c r="Z118" s="118"/>
      <c r="AA118" s="118"/>
      <c r="AB118" s="118"/>
      <c r="AC118" s="123"/>
      <c r="AD118" s="241">
        <f>AE118+AG118</f>
        <v>104</v>
      </c>
      <c r="AE118" s="118">
        <v>22</v>
      </c>
      <c r="AF118" s="118"/>
      <c r="AG118" s="240">
        <f>AH118+AI118+AJ118+AK118+AL118</f>
        <v>82</v>
      </c>
      <c r="AH118" s="118">
        <v>24</v>
      </c>
      <c r="AI118" s="118">
        <v>58</v>
      </c>
      <c r="AJ118" s="118"/>
      <c r="AK118" s="118"/>
      <c r="AL118" s="118"/>
      <c r="AM118" s="123"/>
      <c r="AN118" s="241">
        <f>AO118+AQ118</f>
        <v>36</v>
      </c>
      <c r="AO118" s="118">
        <v>4</v>
      </c>
      <c r="AP118" s="118"/>
      <c r="AQ118" s="240">
        <f>AR118+AS118+AT118+AU118+AV118</f>
        <v>32</v>
      </c>
      <c r="AR118" s="122">
        <v>6</v>
      </c>
      <c r="AS118" s="122">
        <v>26</v>
      </c>
      <c r="AT118" s="118"/>
      <c r="AU118" s="118"/>
      <c r="AV118" s="118"/>
      <c r="AW118" s="123"/>
      <c r="AX118" s="241">
        <f>AY118+BA118</f>
        <v>0</v>
      </c>
      <c r="AY118" s="118"/>
      <c r="AZ118" s="118"/>
      <c r="BA118" s="240">
        <f>BB118+BC118+BD118+BE118+BF118</f>
        <v>0</v>
      </c>
      <c r="BB118" s="122"/>
      <c r="BC118" s="122"/>
      <c r="BD118" s="118"/>
      <c r="BE118" s="118"/>
      <c r="BF118" s="118"/>
      <c r="BG118" s="123"/>
      <c r="BH118" s="241">
        <f>BI118+BK118</f>
        <v>0</v>
      </c>
      <c r="BI118" s="118"/>
      <c r="BJ118" s="118"/>
      <c r="BK118" s="240">
        <f>BL118+BM118+BN118+BO118+BP118</f>
        <v>0</v>
      </c>
      <c r="BL118" s="118"/>
      <c r="BM118" s="118"/>
      <c r="BN118" s="118"/>
      <c r="BO118" s="118"/>
      <c r="BP118" s="118"/>
      <c r="BQ118" s="123"/>
      <c r="BR118" s="241">
        <f>BS118+BU118</f>
        <v>0</v>
      </c>
      <c r="BS118" s="118"/>
      <c r="BT118" s="118"/>
      <c r="BU118" s="240">
        <f>BV118+BW118+BX118+BY118+BZ118</f>
        <v>0</v>
      </c>
      <c r="BV118" s="118"/>
      <c r="BW118" s="118"/>
      <c r="BX118" s="118"/>
      <c r="BY118" s="118"/>
      <c r="BZ118" s="118"/>
      <c r="CA118" s="123"/>
      <c r="CB118" s="222"/>
      <c r="CC118" s="121">
        <v>72</v>
      </c>
      <c r="CD118" s="262">
        <f>J118-CC118</f>
        <v>68</v>
      </c>
    </row>
    <row r="119" spans="1:82" ht="6" customHeight="1">
      <c r="A119" s="96">
        <v>131</v>
      </c>
      <c r="B119" s="111" t="s">
        <v>371</v>
      </c>
      <c r="C119" s="274"/>
      <c r="D119" s="111"/>
      <c r="E119" s="111"/>
      <c r="F119" s="111"/>
      <c r="G119" s="223"/>
      <c r="H119" s="223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223"/>
      <c r="CC119" s="111"/>
      <c r="CD119" s="111"/>
    </row>
    <row r="120" spans="1:82" ht="3.75" customHeight="1">
      <c r="A120" s="96">
        <v>132</v>
      </c>
      <c r="B120" s="97"/>
      <c r="C120" s="275"/>
      <c r="D120" s="97"/>
      <c r="E120" s="97"/>
      <c r="F120" s="97"/>
      <c r="G120" s="221"/>
      <c r="H120" s="221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221"/>
      <c r="CC120" s="97"/>
      <c r="CD120" s="97"/>
    </row>
    <row r="121" spans="1:82" ht="13.5" customHeight="1">
      <c r="A121" s="96">
        <v>133</v>
      </c>
      <c r="B121" s="113" t="s">
        <v>172</v>
      </c>
      <c r="C121" s="271" t="s">
        <v>128</v>
      </c>
      <c r="D121" s="115"/>
      <c r="E121" s="116"/>
      <c r="F121" s="116">
        <v>5</v>
      </c>
      <c r="G121" s="235" t="s">
        <v>372</v>
      </c>
      <c r="H121" s="236"/>
      <c r="I121" s="125" t="s">
        <v>373</v>
      </c>
      <c r="J121" s="119">
        <f>AG121+AQ121+W121+BA121+BK121+BU121</f>
        <v>108</v>
      </c>
      <c r="K121" s="119"/>
      <c r="L121" s="119"/>
      <c r="M121" s="119">
        <f>J121</f>
        <v>108</v>
      </c>
      <c r="N121" s="119" t="s">
        <v>374</v>
      </c>
      <c r="O121" s="385">
        <f>AI121+Y121+BC121+BM121+BW121+AS121</f>
        <v>3</v>
      </c>
      <c r="P121" s="385"/>
      <c r="Q121" s="385"/>
      <c r="R121" s="385"/>
      <c r="S121" s="385"/>
      <c r="T121" s="375" t="s">
        <v>373</v>
      </c>
      <c r="U121" s="375"/>
      <c r="V121" s="118"/>
      <c r="W121" s="119"/>
      <c r="X121" s="126" t="s">
        <v>374</v>
      </c>
      <c r="Y121" s="118"/>
      <c r="Z121" s="376"/>
      <c r="AA121" s="376"/>
      <c r="AB121" s="376"/>
      <c r="AC121" s="376"/>
      <c r="AD121" s="375" t="s">
        <v>373</v>
      </c>
      <c r="AE121" s="375"/>
      <c r="AF121" s="118"/>
      <c r="AG121" s="119">
        <v>36</v>
      </c>
      <c r="AH121" s="126" t="s">
        <v>374</v>
      </c>
      <c r="AI121" s="118">
        <v>1</v>
      </c>
      <c r="AJ121" s="376"/>
      <c r="AK121" s="376"/>
      <c r="AL121" s="376"/>
      <c r="AM121" s="376"/>
      <c r="AN121" s="375" t="s">
        <v>373</v>
      </c>
      <c r="AO121" s="375"/>
      <c r="AP121" s="118"/>
      <c r="AQ121" s="119">
        <v>72</v>
      </c>
      <c r="AR121" s="126" t="s">
        <v>374</v>
      </c>
      <c r="AS121" s="118">
        <v>2</v>
      </c>
      <c r="AT121" s="376"/>
      <c r="AU121" s="376"/>
      <c r="AV121" s="376"/>
      <c r="AW121" s="376"/>
      <c r="AX121" s="375" t="s">
        <v>373</v>
      </c>
      <c r="AY121" s="375"/>
      <c r="AZ121" s="118"/>
      <c r="BA121" s="119"/>
      <c r="BB121" s="126" t="s">
        <v>374</v>
      </c>
      <c r="BC121" s="118"/>
      <c r="BD121" s="376"/>
      <c r="BE121" s="376"/>
      <c r="BF121" s="376"/>
      <c r="BG121" s="376"/>
      <c r="BH121" s="375" t="s">
        <v>373</v>
      </c>
      <c r="BI121" s="375"/>
      <c r="BJ121" s="118"/>
      <c r="BK121" s="119"/>
      <c r="BL121" s="126" t="s">
        <v>374</v>
      </c>
      <c r="BM121" s="118"/>
      <c r="BN121" s="376"/>
      <c r="BO121" s="376"/>
      <c r="BP121" s="376"/>
      <c r="BQ121" s="376"/>
      <c r="BR121" s="375" t="s">
        <v>373</v>
      </c>
      <c r="BS121" s="375"/>
      <c r="BT121" s="118"/>
      <c r="BU121" s="119"/>
      <c r="BV121" s="126" t="s">
        <v>374</v>
      </c>
      <c r="BW121" s="118"/>
      <c r="BX121" s="376"/>
      <c r="BY121" s="376"/>
      <c r="BZ121" s="376"/>
      <c r="CA121" s="376"/>
      <c r="CB121" s="222"/>
      <c r="CC121" s="121">
        <v>108</v>
      </c>
      <c r="CD121" s="123">
        <f>J121-CC121</f>
        <v>0</v>
      </c>
    </row>
    <row r="122" spans="1:82" ht="7.5" customHeight="1">
      <c r="A122" s="96">
        <v>134</v>
      </c>
      <c r="B122" s="111" t="s">
        <v>376</v>
      </c>
      <c r="C122" s="274"/>
      <c r="D122" s="111"/>
      <c r="E122" s="111"/>
      <c r="F122" s="111"/>
      <c r="G122" s="223"/>
      <c r="H122" s="223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223"/>
      <c r="CC122" s="111"/>
      <c r="CD122" s="111"/>
    </row>
    <row r="123" spans="1:82" ht="3.75" customHeight="1">
      <c r="A123" s="96">
        <v>135</v>
      </c>
      <c r="B123" s="97"/>
      <c r="C123" s="275"/>
      <c r="D123" s="97"/>
      <c r="E123" s="97"/>
      <c r="F123" s="97"/>
      <c r="G123" s="221"/>
      <c r="H123" s="221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221"/>
      <c r="CC123" s="97"/>
      <c r="CD123" s="97"/>
    </row>
    <row r="124" spans="1:82" ht="23.25" customHeight="1">
      <c r="A124" s="96">
        <v>136</v>
      </c>
      <c r="B124" s="113" t="s">
        <v>174</v>
      </c>
      <c r="C124" s="271" t="s">
        <v>131</v>
      </c>
      <c r="D124" s="115"/>
      <c r="E124" s="116"/>
      <c r="F124" s="116" t="s">
        <v>606</v>
      </c>
      <c r="G124" s="235" t="s">
        <v>372</v>
      </c>
      <c r="H124" s="236"/>
      <c r="I124" s="125" t="s">
        <v>373</v>
      </c>
      <c r="J124" s="119">
        <f>AG124+AQ124+W124+BA124+BK124+BU124</f>
        <v>72</v>
      </c>
      <c r="K124" s="119"/>
      <c r="L124" s="119"/>
      <c r="M124" s="119">
        <f>J124</f>
        <v>72</v>
      </c>
      <c r="N124" s="119" t="s">
        <v>374</v>
      </c>
      <c r="O124" s="385">
        <f>AI124+Y124+BC124+BM124+BW124+AS124</f>
        <v>2</v>
      </c>
      <c r="P124" s="385"/>
      <c r="Q124" s="385"/>
      <c r="R124" s="385"/>
      <c r="S124" s="385"/>
      <c r="T124" s="375" t="s">
        <v>373</v>
      </c>
      <c r="U124" s="375"/>
      <c r="V124" s="118"/>
      <c r="W124" s="119"/>
      <c r="X124" s="126" t="s">
        <v>374</v>
      </c>
      <c r="Y124" s="118"/>
      <c r="Z124" s="376"/>
      <c r="AA124" s="376"/>
      <c r="AB124" s="376"/>
      <c r="AC124" s="376"/>
      <c r="AD124" s="375" t="s">
        <v>373</v>
      </c>
      <c r="AE124" s="375"/>
      <c r="AF124" s="118"/>
      <c r="AG124" s="119"/>
      <c r="AH124" s="126" t="s">
        <v>374</v>
      </c>
      <c r="AI124" s="118"/>
      <c r="AJ124" s="376"/>
      <c r="AK124" s="376"/>
      <c r="AL124" s="376"/>
      <c r="AM124" s="376"/>
      <c r="AN124" s="375" t="s">
        <v>373</v>
      </c>
      <c r="AO124" s="375"/>
      <c r="AP124" s="118"/>
      <c r="AQ124" s="119">
        <v>72</v>
      </c>
      <c r="AR124" s="126" t="s">
        <v>374</v>
      </c>
      <c r="AS124" s="118">
        <v>2</v>
      </c>
      <c r="AT124" s="376"/>
      <c r="AU124" s="376"/>
      <c r="AV124" s="376"/>
      <c r="AW124" s="376"/>
      <c r="AX124" s="375" t="s">
        <v>373</v>
      </c>
      <c r="AY124" s="375"/>
      <c r="AZ124" s="118"/>
      <c r="BA124" s="119"/>
      <c r="BB124" s="126" t="s">
        <v>374</v>
      </c>
      <c r="BC124" s="118"/>
      <c r="BD124" s="376"/>
      <c r="BE124" s="376"/>
      <c r="BF124" s="376"/>
      <c r="BG124" s="376"/>
      <c r="BH124" s="375" t="s">
        <v>373</v>
      </c>
      <c r="BI124" s="375"/>
      <c r="BJ124" s="118"/>
      <c r="BK124" s="119"/>
      <c r="BL124" s="126" t="s">
        <v>374</v>
      </c>
      <c r="BM124" s="118"/>
      <c r="BN124" s="376"/>
      <c r="BO124" s="376"/>
      <c r="BP124" s="376"/>
      <c r="BQ124" s="376"/>
      <c r="BR124" s="375" t="s">
        <v>373</v>
      </c>
      <c r="BS124" s="375"/>
      <c r="BT124" s="118"/>
      <c r="BU124" s="119"/>
      <c r="BV124" s="126" t="s">
        <v>374</v>
      </c>
      <c r="BW124" s="118"/>
      <c r="BX124" s="376"/>
      <c r="BY124" s="376"/>
      <c r="BZ124" s="376"/>
      <c r="CA124" s="376"/>
      <c r="CB124" s="222"/>
      <c r="CC124" s="121">
        <v>0</v>
      </c>
      <c r="CD124" s="123">
        <f>J124-CC124</f>
        <v>72</v>
      </c>
    </row>
    <row r="125" spans="1:82" ht="6.75" customHeight="1">
      <c r="A125" s="96">
        <v>137</v>
      </c>
      <c r="B125" s="111" t="s">
        <v>378</v>
      </c>
      <c r="C125" s="274"/>
      <c r="D125" s="111"/>
      <c r="E125" s="111"/>
      <c r="F125" s="111"/>
      <c r="G125" s="223"/>
      <c r="H125" s="223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223"/>
      <c r="CC125" s="111"/>
      <c r="CD125" s="111"/>
    </row>
    <row r="126" spans="1:82" ht="3.75" customHeight="1">
      <c r="A126" s="96">
        <v>138</v>
      </c>
      <c r="B126" s="97"/>
      <c r="C126" s="275"/>
      <c r="D126" s="97"/>
      <c r="E126" s="97"/>
      <c r="F126" s="97"/>
      <c r="G126" s="221"/>
      <c r="H126" s="221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221"/>
      <c r="CC126" s="97"/>
      <c r="CD126" s="97"/>
    </row>
    <row r="127" spans="1:82" ht="13.5" customHeight="1">
      <c r="A127" s="100">
        <v>139</v>
      </c>
      <c r="B127" s="127" t="s">
        <v>385</v>
      </c>
      <c r="C127" s="279" t="s">
        <v>380</v>
      </c>
      <c r="D127" s="118">
        <v>5</v>
      </c>
      <c r="E127" s="128"/>
      <c r="F127" s="128"/>
      <c r="G127" s="228"/>
      <c r="H127" s="228"/>
      <c r="I127" s="128"/>
      <c r="J127" s="119"/>
      <c r="K127" s="128"/>
      <c r="L127" s="128"/>
      <c r="M127" s="119"/>
      <c r="N127" s="128"/>
      <c r="O127" s="128"/>
      <c r="P127" s="128"/>
      <c r="Q127" s="128"/>
      <c r="R127" s="128"/>
      <c r="S127" s="128"/>
      <c r="T127" s="119"/>
      <c r="U127" s="128"/>
      <c r="V127" s="128"/>
      <c r="W127" s="119"/>
      <c r="X127" s="128"/>
      <c r="Y127" s="128"/>
      <c r="Z127" s="128"/>
      <c r="AA127" s="128"/>
      <c r="AB127" s="128"/>
      <c r="AC127" s="128"/>
      <c r="AD127" s="119"/>
      <c r="AE127" s="128"/>
      <c r="AF127" s="128"/>
      <c r="AG127" s="119"/>
      <c r="AH127" s="128"/>
      <c r="AI127" s="128"/>
      <c r="AJ127" s="128"/>
      <c r="AK127" s="128"/>
      <c r="AL127" s="128"/>
      <c r="AM127" s="128"/>
      <c r="AN127" s="119"/>
      <c r="AO127" s="128"/>
      <c r="AP127" s="128"/>
      <c r="AQ127" s="119"/>
      <c r="AR127" s="128"/>
      <c r="AS127" s="128"/>
      <c r="AT127" s="128"/>
      <c r="AU127" s="128"/>
      <c r="AV127" s="128"/>
      <c r="AW127" s="128"/>
      <c r="AX127" s="119"/>
      <c r="AY127" s="128"/>
      <c r="AZ127" s="128"/>
      <c r="BA127" s="119"/>
      <c r="BB127" s="128"/>
      <c r="BC127" s="128"/>
      <c r="BD127" s="128"/>
      <c r="BE127" s="128"/>
      <c r="BF127" s="128"/>
      <c r="BG127" s="128"/>
      <c r="BH127" s="119"/>
      <c r="BI127" s="128"/>
      <c r="BJ127" s="128"/>
      <c r="BK127" s="119"/>
      <c r="BL127" s="128"/>
      <c r="BM127" s="128"/>
      <c r="BN127" s="128"/>
      <c r="BO127" s="128"/>
      <c r="BP127" s="128"/>
      <c r="BQ127" s="128"/>
      <c r="BR127" s="119"/>
      <c r="BS127" s="128"/>
      <c r="BT127" s="128"/>
      <c r="BU127" s="119"/>
      <c r="BV127" s="128"/>
      <c r="BW127" s="128"/>
      <c r="BX127" s="128"/>
      <c r="BY127" s="128"/>
      <c r="BZ127" s="128"/>
      <c r="CA127" s="128"/>
      <c r="CB127" s="227"/>
      <c r="CC127" s="128"/>
      <c r="CD127" s="128"/>
    </row>
    <row r="128" spans="1:82" ht="13.5" customHeight="1">
      <c r="A128" s="100">
        <v>140</v>
      </c>
      <c r="B128" s="129"/>
      <c r="C128" s="280" t="s">
        <v>381</v>
      </c>
      <c r="D128" s="259"/>
      <c r="E128" s="128"/>
      <c r="F128" s="128"/>
      <c r="G128" s="228"/>
      <c r="H128" s="228"/>
      <c r="I128" s="128"/>
      <c r="J128" s="258">
        <f>J118+J121+J124</f>
        <v>320</v>
      </c>
      <c r="K128" s="128"/>
      <c r="L128" s="128"/>
      <c r="M128" s="258">
        <f>M118+M121+M124</f>
        <v>294</v>
      </c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228"/>
      <c r="CC128" s="128"/>
      <c r="CD128" s="128"/>
    </row>
    <row r="129" spans="1:82" ht="3.75" customHeight="1" thickBot="1">
      <c r="A129" s="96">
        <v>141</v>
      </c>
      <c r="B129" s="97"/>
      <c r="C129" s="275"/>
      <c r="D129" s="97"/>
      <c r="E129" s="97"/>
      <c r="F129" s="97"/>
      <c r="G129" s="221"/>
      <c r="H129" s="221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221"/>
      <c r="CC129" s="97"/>
      <c r="CD129" s="97"/>
    </row>
    <row r="130" spans="1:82" ht="13.5" customHeight="1" thickBot="1">
      <c r="A130" s="100">
        <v>142</v>
      </c>
      <c r="B130" s="101" t="s">
        <v>175</v>
      </c>
      <c r="C130" s="270" t="s">
        <v>176</v>
      </c>
      <c r="D130" s="103">
        <v>4</v>
      </c>
      <c r="E130" s="104"/>
      <c r="F130" s="104">
        <v>4</v>
      </c>
      <c r="G130" s="233">
        <v>1</v>
      </c>
      <c r="H130" s="233"/>
      <c r="I130" s="105"/>
      <c r="J130" s="246">
        <f aca="true" t="shared" si="125" ref="J130:R130">T130+AD130+AN130+AX130+BH130+BR130</f>
        <v>448</v>
      </c>
      <c r="K130" s="106">
        <f t="shared" si="125"/>
        <v>102</v>
      </c>
      <c r="L130" s="106">
        <f t="shared" si="125"/>
        <v>0</v>
      </c>
      <c r="M130" s="247">
        <f t="shared" si="125"/>
        <v>346</v>
      </c>
      <c r="N130" s="247">
        <f t="shared" si="125"/>
        <v>104</v>
      </c>
      <c r="O130" s="247">
        <f t="shared" si="125"/>
        <v>222</v>
      </c>
      <c r="P130" s="106">
        <f t="shared" si="125"/>
        <v>0</v>
      </c>
      <c r="Q130" s="106">
        <f t="shared" si="125"/>
        <v>0</v>
      </c>
      <c r="R130" s="106">
        <f t="shared" si="125"/>
        <v>20</v>
      </c>
      <c r="S130" s="107"/>
      <c r="T130" s="249">
        <f>T131+T132+T133+T134+T135+T136</f>
        <v>0</v>
      </c>
      <c r="U130" s="257">
        <f>U131+U132+U133+U134+U135+U136</f>
        <v>0</v>
      </c>
      <c r="V130" s="257">
        <f aca="true" t="shared" si="126" ref="V130:AB130">V131+V132+V133+V134+V135+V136</f>
        <v>0</v>
      </c>
      <c r="W130" s="257">
        <f t="shared" si="126"/>
        <v>0</v>
      </c>
      <c r="X130" s="257">
        <f t="shared" si="126"/>
        <v>0</v>
      </c>
      <c r="Y130" s="257">
        <f t="shared" si="126"/>
        <v>0</v>
      </c>
      <c r="Z130" s="257">
        <f t="shared" si="126"/>
        <v>0</v>
      </c>
      <c r="AA130" s="257">
        <f t="shared" si="126"/>
        <v>0</v>
      </c>
      <c r="AB130" s="257">
        <f t="shared" si="126"/>
        <v>0</v>
      </c>
      <c r="AC130" s="107"/>
      <c r="AD130" s="249">
        <f aca="true" t="shared" si="127" ref="AD130:AL130">AD131+AD132+AD133+AD134+AD135+AD136</f>
        <v>0</v>
      </c>
      <c r="AE130" s="257">
        <f t="shared" si="127"/>
        <v>0</v>
      </c>
      <c r="AF130" s="257">
        <f t="shared" si="127"/>
        <v>0</v>
      </c>
      <c r="AG130" s="257">
        <f t="shared" si="127"/>
        <v>0</v>
      </c>
      <c r="AH130" s="257">
        <f t="shared" si="127"/>
        <v>0</v>
      </c>
      <c r="AI130" s="257">
        <f t="shared" si="127"/>
        <v>0</v>
      </c>
      <c r="AJ130" s="257">
        <f t="shared" si="127"/>
        <v>0</v>
      </c>
      <c r="AK130" s="257">
        <f t="shared" si="127"/>
        <v>0</v>
      </c>
      <c r="AL130" s="257">
        <f t="shared" si="127"/>
        <v>0</v>
      </c>
      <c r="AM130" s="107"/>
      <c r="AN130" s="249">
        <f aca="true" t="shared" si="128" ref="AN130:AV130">AN131+AN132+AN133+AN134+AN135+AN136</f>
        <v>0</v>
      </c>
      <c r="AO130" s="257">
        <f t="shared" si="128"/>
        <v>0</v>
      </c>
      <c r="AP130" s="257">
        <f t="shared" si="128"/>
        <v>0</v>
      </c>
      <c r="AQ130" s="257">
        <f t="shared" si="128"/>
        <v>0</v>
      </c>
      <c r="AR130" s="257">
        <f t="shared" si="128"/>
        <v>0</v>
      </c>
      <c r="AS130" s="257">
        <f t="shared" si="128"/>
        <v>0</v>
      </c>
      <c r="AT130" s="257">
        <f t="shared" si="128"/>
        <v>0</v>
      </c>
      <c r="AU130" s="257">
        <f t="shared" si="128"/>
        <v>0</v>
      </c>
      <c r="AV130" s="257">
        <f t="shared" si="128"/>
        <v>0</v>
      </c>
      <c r="AW130" s="107"/>
      <c r="AX130" s="249">
        <f aca="true" t="shared" si="129" ref="AX130:BF130">AX131+AX132+AX133+AX134+AX135+AX136</f>
        <v>116</v>
      </c>
      <c r="AY130" s="257">
        <f t="shared" si="129"/>
        <v>32</v>
      </c>
      <c r="AZ130" s="257">
        <f t="shared" si="129"/>
        <v>0</v>
      </c>
      <c r="BA130" s="257">
        <f t="shared" si="129"/>
        <v>84</v>
      </c>
      <c r="BB130" s="257">
        <f t="shared" si="129"/>
        <v>28</v>
      </c>
      <c r="BC130" s="257">
        <f t="shared" si="129"/>
        <v>56</v>
      </c>
      <c r="BD130" s="257">
        <f t="shared" si="129"/>
        <v>0</v>
      </c>
      <c r="BE130" s="257">
        <f t="shared" si="129"/>
        <v>0</v>
      </c>
      <c r="BF130" s="257">
        <f t="shared" si="129"/>
        <v>0</v>
      </c>
      <c r="BG130" s="107"/>
      <c r="BH130" s="249">
        <f aca="true" t="shared" si="130" ref="BH130:BP130">BH131+BH132+BH133+BH134+BH135+BH136</f>
        <v>112</v>
      </c>
      <c r="BI130" s="257">
        <f t="shared" si="130"/>
        <v>22</v>
      </c>
      <c r="BJ130" s="257">
        <f t="shared" si="130"/>
        <v>0</v>
      </c>
      <c r="BK130" s="257">
        <f t="shared" si="130"/>
        <v>90</v>
      </c>
      <c r="BL130" s="257">
        <f t="shared" si="130"/>
        <v>30</v>
      </c>
      <c r="BM130" s="257">
        <f t="shared" si="130"/>
        <v>60</v>
      </c>
      <c r="BN130" s="257">
        <f t="shared" si="130"/>
        <v>0</v>
      </c>
      <c r="BO130" s="257">
        <f t="shared" si="130"/>
        <v>0</v>
      </c>
      <c r="BP130" s="257">
        <f t="shared" si="130"/>
        <v>0</v>
      </c>
      <c r="BQ130" s="107"/>
      <c r="BR130" s="249">
        <f aca="true" t="shared" si="131" ref="BR130:BZ130">BR131+BR132+BR133+BR134+BR135+BR136</f>
        <v>220</v>
      </c>
      <c r="BS130" s="257">
        <f t="shared" si="131"/>
        <v>48</v>
      </c>
      <c r="BT130" s="257">
        <f t="shared" si="131"/>
        <v>0</v>
      </c>
      <c r="BU130" s="257">
        <f t="shared" si="131"/>
        <v>172</v>
      </c>
      <c r="BV130" s="257">
        <f t="shared" si="131"/>
        <v>46</v>
      </c>
      <c r="BW130" s="257">
        <f t="shared" si="131"/>
        <v>106</v>
      </c>
      <c r="BX130" s="257">
        <f t="shared" si="131"/>
        <v>0</v>
      </c>
      <c r="BY130" s="257">
        <f t="shared" si="131"/>
        <v>0</v>
      </c>
      <c r="BZ130" s="257">
        <f t="shared" si="131"/>
        <v>20</v>
      </c>
      <c r="CA130" s="107"/>
      <c r="CB130" s="220"/>
      <c r="CC130" s="108">
        <v>0</v>
      </c>
      <c r="CD130" s="250">
        <f>J146-CC130</f>
        <v>664</v>
      </c>
    </row>
    <row r="131" spans="1:82" ht="3.75" customHeight="1">
      <c r="A131" s="96">
        <v>143</v>
      </c>
      <c r="B131" s="97"/>
      <c r="C131" s="275"/>
      <c r="D131" s="97"/>
      <c r="E131" s="97"/>
      <c r="F131" s="97"/>
      <c r="G131" s="221"/>
      <c r="H131" s="221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221"/>
      <c r="CC131" s="97"/>
      <c r="CD131" s="97"/>
    </row>
    <row r="132" spans="1:82" ht="13.5" customHeight="1">
      <c r="A132" s="96">
        <v>144</v>
      </c>
      <c r="B132" s="113" t="s">
        <v>178</v>
      </c>
      <c r="C132" s="271" t="s">
        <v>599</v>
      </c>
      <c r="D132" s="115">
        <v>8</v>
      </c>
      <c r="E132" s="116"/>
      <c r="F132" s="116"/>
      <c r="G132" s="234"/>
      <c r="H132" s="234"/>
      <c r="I132" s="117"/>
      <c r="J132" s="122">
        <f aca="true" t="shared" si="132" ref="J132:R136">T132+AD132+AN132+AX132+BH132+BR132</f>
        <v>88</v>
      </c>
      <c r="K132" s="119">
        <f t="shared" si="132"/>
        <v>16</v>
      </c>
      <c r="L132" s="240">
        <f t="shared" si="132"/>
        <v>0</v>
      </c>
      <c r="M132" s="240">
        <f t="shared" si="132"/>
        <v>72</v>
      </c>
      <c r="N132" s="240">
        <f t="shared" si="132"/>
        <v>26</v>
      </c>
      <c r="O132" s="240">
        <f t="shared" si="132"/>
        <v>46</v>
      </c>
      <c r="P132" s="119">
        <f t="shared" si="132"/>
        <v>0</v>
      </c>
      <c r="Q132" s="119">
        <f t="shared" si="132"/>
        <v>0</v>
      </c>
      <c r="R132" s="119">
        <f t="shared" si="132"/>
        <v>0</v>
      </c>
      <c r="S132" s="120"/>
      <c r="T132" s="241">
        <f>U132+W132</f>
        <v>0</v>
      </c>
      <c r="U132" s="118"/>
      <c r="V132" s="118"/>
      <c r="W132" s="240">
        <f>X132+Y132+Z132+AA132+AB132</f>
        <v>0</v>
      </c>
      <c r="X132" s="118"/>
      <c r="Y132" s="118"/>
      <c r="Z132" s="118"/>
      <c r="AA132" s="118"/>
      <c r="AB132" s="118"/>
      <c r="AC132" s="123"/>
      <c r="AD132" s="241">
        <f>AE132+AG132</f>
        <v>0</v>
      </c>
      <c r="AE132" s="118"/>
      <c r="AF132" s="118"/>
      <c r="AG132" s="240">
        <f>AH132+AI132+AJ132+AK132+AL132</f>
        <v>0</v>
      </c>
      <c r="AH132" s="118"/>
      <c r="AI132" s="118"/>
      <c r="AJ132" s="118"/>
      <c r="AK132" s="118"/>
      <c r="AL132" s="118"/>
      <c r="AM132" s="123"/>
      <c r="AN132" s="241">
        <f>AO132+AQ132</f>
        <v>0</v>
      </c>
      <c r="AO132" s="118"/>
      <c r="AP132" s="118"/>
      <c r="AQ132" s="240">
        <f>AR132+AS132+AT132+AU132+AV132</f>
        <v>0</v>
      </c>
      <c r="AR132" s="118"/>
      <c r="AS132" s="118"/>
      <c r="AT132" s="118"/>
      <c r="AU132" s="118"/>
      <c r="AV132" s="118"/>
      <c r="AW132" s="123"/>
      <c r="AX132" s="241">
        <f>AY132+BA132</f>
        <v>0</v>
      </c>
      <c r="AY132" s="118"/>
      <c r="AZ132" s="118"/>
      <c r="BA132" s="240">
        <f>BB132+BC132+BD132+BE132+BF132</f>
        <v>0</v>
      </c>
      <c r="BB132" s="118"/>
      <c r="BC132" s="118"/>
      <c r="BD132" s="118"/>
      <c r="BE132" s="118"/>
      <c r="BF132" s="118"/>
      <c r="BG132" s="123"/>
      <c r="BH132" s="241">
        <f>BI132+BK132</f>
        <v>38</v>
      </c>
      <c r="BI132" s="118">
        <v>8</v>
      </c>
      <c r="BJ132" s="118"/>
      <c r="BK132" s="240">
        <f>BL132+BM132+BN132+BO132+BP132</f>
        <v>30</v>
      </c>
      <c r="BL132" s="122">
        <v>10</v>
      </c>
      <c r="BM132" s="122">
        <v>20</v>
      </c>
      <c r="BN132" s="118"/>
      <c r="BO132" s="118"/>
      <c r="BP132" s="118"/>
      <c r="BQ132" s="123"/>
      <c r="BR132" s="241">
        <f>BS132+BU132</f>
        <v>50</v>
      </c>
      <c r="BS132" s="118">
        <v>8</v>
      </c>
      <c r="BT132" s="118"/>
      <c r="BU132" s="240">
        <f>BV132+BW132+BX132+BY132+BZ132</f>
        <v>42</v>
      </c>
      <c r="BV132" s="118">
        <v>16</v>
      </c>
      <c r="BW132" s="118">
        <v>26</v>
      </c>
      <c r="BX132" s="118"/>
      <c r="BY132" s="118"/>
      <c r="BZ132" s="118"/>
      <c r="CA132" s="123"/>
      <c r="CB132" s="222"/>
      <c r="CC132" s="121"/>
      <c r="CD132" s="262">
        <f>J132-CC132</f>
        <v>88</v>
      </c>
    </row>
    <row r="133" spans="1:82" ht="13.5" customHeight="1">
      <c r="A133" s="96">
        <v>147</v>
      </c>
      <c r="B133" s="113" t="s">
        <v>182</v>
      </c>
      <c r="C133" s="271" t="s">
        <v>189</v>
      </c>
      <c r="D133" s="115">
        <v>6</v>
      </c>
      <c r="E133" s="116"/>
      <c r="F133" s="116"/>
      <c r="G133" s="234"/>
      <c r="H133" s="234"/>
      <c r="I133" s="117"/>
      <c r="J133" s="122">
        <f t="shared" si="132"/>
        <v>86</v>
      </c>
      <c r="K133" s="119">
        <f t="shared" si="132"/>
        <v>24</v>
      </c>
      <c r="L133" s="240">
        <f t="shared" si="132"/>
        <v>0</v>
      </c>
      <c r="M133" s="240">
        <f t="shared" si="132"/>
        <v>62</v>
      </c>
      <c r="N133" s="240">
        <f t="shared" si="132"/>
        <v>20</v>
      </c>
      <c r="O133" s="240">
        <f t="shared" si="132"/>
        <v>42</v>
      </c>
      <c r="P133" s="119">
        <f t="shared" si="132"/>
        <v>0</v>
      </c>
      <c r="Q133" s="119">
        <f t="shared" si="132"/>
        <v>0</v>
      </c>
      <c r="R133" s="119">
        <f t="shared" si="132"/>
        <v>0</v>
      </c>
      <c r="S133" s="120"/>
      <c r="T133" s="241">
        <f>U133+W133</f>
        <v>0</v>
      </c>
      <c r="U133" s="118"/>
      <c r="V133" s="118"/>
      <c r="W133" s="240">
        <f>X133+Y133+Z133+AA133+AB133</f>
        <v>0</v>
      </c>
      <c r="X133" s="118"/>
      <c r="Y133" s="118"/>
      <c r="Z133" s="118"/>
      <c r="AA133" s="118"/>
      <c r="AB133" s="118"/>
      <c r="AC133" s="123"/>
      <c r="AD133" s="241">
        <f>AE133+AG133</f>
        <v>0</v>
      </c>
      <c r="AE133" s="118"/>
      <c r="AF133" s="118"/>
      <c r="AG133" s="240">
        <f>AH133+AI133+AJ133+AK133+AL133</f>
        <v>0</v>
      </c>
      <c r="AH133" s="118"/>
      <c r="AI133" s="118"/>
      <c r="AJ133" s="118"/>
      <c r="AK133" s="118"/>
      <c r="AL133" s="118"/>
      <c r="AM133" s="123"/>
      <c r="AN133" s="241">
        <f>AO133+AQ133</f>
        <v>0</v>
      </c>
      <c r="AO133" s="118"/>
      <c r="AP133" s="118"/>
      <c r="AQ133" s="240">
        <f>AR133+AS133+AT133+AU133+AV133</f>
        <v>0</v>
      </c>
      <c r="AR133" s="118"/>
      <c r="AS133" s="118"/>
      <c r="AT133" s="118"/>
      <c r="AU133" s="118"/>
      <c r="AV133" s="118"/>
      <c r="AW133" s="123"/>
      <c r="AX133" s="241">
        <f>AY133+BA133</f>
        <v>86</v>
      </c>
      <c r="AY133" s="118">
        <v>24</v>
      </c>
      <c r="AZ133" s="118"/>
      <c r="BA133" s="240">
        <f>BB133+BC133+BD133+BE133+BF133</f>
        <v>62</v>
      </c>
      <c r="BB133" s="122">
        <v>20</v>
      </c>
      <c r="BC133" s="122">
        <v>42</v>
      </c>
      <c r="BD133" s="118"/>
      <c r="BE133" s="118"/>
      <c r="BF133" s="118"/>
      <c r="BG133" s="123"/>
      <c r="BH133" s="241">
        <f>BI133+BK133</f>
        <v>0</v>
      </c>
      <c r="BI133" s="118"/>
      <c r="BJ133" s="118"/>
      <c r="BK133" s="240">
        <f>BL133+BM133+BN133+BO133+BP133</f>
        <v>0</v>
      </c>
      <c r="BL133" s="122"/>
      <c r="BM133" s="122"/>
      <c r="BN133" s="118"/>
      <c r="BO133" s="118"/>
      <c r="BP133" s="118"/>
      <c r="BQ133" s="123"/>
      <c r="BR133" s="241">
        <f>BS133+BU133</f>
        <v>0</v>
      </c>
      <c r="BS133" s="118"/>
      <c r="BT133" s="118"/>
      <c r="BU133" s="240">
        <f>BV133+BW133+BX133+BY133+BZ133</f>
        <v>0</v>
      </c>
      <c r="BV133" s="118"/>
      <c r="BW133" s="118"/>
      <c r="BX133" s="118"/>
      <c r="BY133" s="118"/>
      <c r="BZ133" s="118"/>
      <c r="CA133" s="123"/>
      <c r="CB133" s="222"/>
      <c r="CC133" s="121"/>
      <c r="CD133" s="262">
        <f>J133-CC133</f>
        <v>86</v>
      </c>
    </row>
    <row r="134" spans="1:82" ht="13.5" customHeight="1">
      <c r="A134" s="96">
        <v>148</v>
      </c>
      <c r="B134" s="113" t="s">
        <v>185</v>
      </c>
      <c r="C134" s="271" t="s">
        <v>192</v>
      </c>
      <c r="D134" s="115">
        <v>8</v>
      </c>
      <c r="E134" s="116"/>
      <c r="F134" s="116"/>
      <c r="G134" s="234">
        <v>8</v>
      </c>
      <c r="H134" s="234"/>
      <c r="I134" s="117"/>
      <c r="J134" s="122">
        <f t="shared" si="132"/>
        <v>136</v>
      </c>
      <c r="K134" s="119">
        <f t="shared" si="132"/>
        <v>40</v>
      </c>
      <c r="L134" s="240">
        <f t="shared" si="132"/>
        <v>0</v>
      </c>
      <c r="M134" s="240">
        <f t="shared" si="132"/>
        <v>96</v>
      </c>
      <c r="N134" s="240">
        <f t="shared" si="132"/>
        <v>28</v>
      </c>
      <c r="O134" s="240">
        <f t="shared" si="132"/>
        <v>48</v>
      </c>
      <c r="P134" s="119">
        <f t="shared" si="132"/>
        <v>0</v>
      </c>
      <c r="Q134" s="119">
        <f t="shared" si="132"/>
        <v>0</v>
      </c>
      <c r="R134" s="119">
        <f t="shared" si="132"/>
        <v>20</v>
      </c>
      <c r="S134" s="120"/>
      <c r="T134" s="241">
        <f>U134+W134</f>
        <v>0</v>
      </c>
      <c r="U134" s="118"/>
      <c r="V134" s="118"/>
      <c r="W134" s="240">
        <f>X134+Y134+Z134+AA134+AB134</f>
        <v>0</v>
      </c>
      <c r="X134" s="118"/>
      <c r="Y134" s="118"/>
      <c r="Z134" s="118"/>
      <c r="AA134" s="118"/>
      <c r="AB134" s="118"/>
      <c r="AC134" s="123"/>
      <c r="AD134" s="241">
        <f>AE134+AG134</f>
        <v>0</v>
      </c>
      <c r="AE134" s="118"/>
      <c r="AF134" s="118"/>
      <c r="AG134" s="240">
        <f>AH134+AI134+AJ134+AK134+AL134</f>
        <v>0</v>
      </c>
      <c r="AH134" s="118"/>
      <c r="AI134" s="118"/>
      <c r="AJ134" s="118"/>
      <c r="AK134" s="118"/>
      <c r="AL134" s="118"/>
      <c r="AM134" s="123"/>
      <c r="AN134" s="241">
        <f>AO134+AQ134</f>
        <v>0</v>
      </c>
      <c r="AO134" s="118"/>
      <c r="AP134" s="118"/>
      <c r="AQ134" s="240">
        <f>AR134+AS134+AT134+AU134+AV134</f>
        <v>0</v>
      </c>
      <c r="AR134" s="118"/>
      <c r="AS134" s="118"/>
      <c r="AT134" s="118"/>
      <c r="AU134" s="118"/>
      <c r="AV134" s="118"/>
      <c r="AW134" s="123"/>
      <c r="AX134" s="241">
        <f>AY134+BA134</f>
        <v>0</v>
      </c>
      <c r="AY134" s="118"/>
      <c r="AZ134" s="118"/>
      <c r="BA134" s="240">
        <f>BB134+BC134+BD134+BE134+BF134</f>
        <v>0</v>
      </c>
      <c r="BB134" s="122"/>
      <c r="BC134" s="122"/>
      <c r="BD134" s="118"/>
      <c r="BE134" s="118"/>
      <c r="BF134" s="118"/>
      <c r="BG134" s="123"/>
      <c r="BH134" s="241">
        <f>BI134+BK134</f>
        <v>34</v>
      </c>
      <c r="BI134" s="118">
        <v>8</v>
      </c>
      <c r="BJ134" s="118"/>
      <c r="BK134" s="240">
        <f>BL134+BM134+BN134+BO134+BP134</f>
        <v>26</v>
      </c>
      <c r="BL134" s="118">
        <v>12</v>
      </c>
      <c r="BM134" s="118">
        <v>14</v>
      </c>
      <c r="BN134" s="118"/>
      <c r="BO134" s="118"/>
      <c r="BP134" s="118"/>
      <c r="BQ134" s="123"/>
      <c r="BR134" s="241">
        <f>BS134+BU134</f>
        <v>102</v>
      </c>
      <c r="BS134" s="118">
        <v>32</v>
      </c>
      <c r="BT134" s="118"/>
      <c r="BU134" s="240">
        <f>BV134+BW134+BX134+BY134+BZ134</f>
        <v>70</v>
      </c>
      <c r="BV134" s="118">
        <v>16</v>
      </c>
      <c r="BW134" s="118">
        <v>34</v>
      </c>
      <c r="BX134" s="118"/>
      <c r="BY134" s="118"/>
      <c r="BZ134" s="118">
        <v>20</v>
      </c>
      <c r="CA134" s="123"/>
      <c r="CB134" s="222"/>
      <c r="CC134" s="121"/>
      <c r="CD134" s="262">
        <f>J134-CC134</f>
        <v>136</v>
      </c>
    </row>
    <row r="135" spans="1:82" ht="23.25" customHeight="1">
      <c r="A135" s="96">
        <v>150</v>
      </c>
      <c r="B135" s="113" t="s">
        <v>188</v>
      </c>
      <c r="C135" s="271" t="s">
        <v>198</v>
      </c>
      <c r="D135" s="115"/>
      <c r="E135" s="116"/>
      <c r="F135" s="116" t="s">
        <v>608</v>
      </c>
      <c r="G135" s="234"/>
      <c r="H135" s="234"/>
      <c r="I135" s="117"/>
      <c r="J135" s="122">
        <f t="shared" si="132"/>
        <v>70</v>
      </c>
      <c r="K135" s="119">
        <f t="shared" si="132"/>
        <v>14</v>
      </c>
      <c r="L135" s="240">
        <f t="shared" si="132"/>
        <v>0</v>
      </c>
      <c r="M135" s="240">
        <f t="shared" si="132"/>
        <v>56</v>
      </c>
      <c r="N135" s="240">
        <f t="shared" si="132"/>
        <v>16</v>
      </c>
      <c r="O135" s="240">
        <f t="shared" si="132"/>
        <v>40</v>
      </c>
      <c r="P135" s="119">
        <f t="shared" si="132"/>
        <v>0</v>
      </c>
      <c r="Q135" s="119">
        <f t="shared" si="132"/>
        <v>0</v>
      </c>
      <c r="R135" s="119">
        <f t="shared" si="132"/>
        <v>0</v>
      </c>
      <c r="S135" s="120"/>
      <c r="T135" s="241">
        <f>U135+W135</f>
        <v>0</v>
      </c>
      <c r="U135" s="118"/>
      <c r="V135" s="118"/>
      <c r="W135" s="240">
        <f>X135+Y135+Z135+AA135+AB135</f>
        <v>0</v>
      </c>
      <c r="X135" s="118"/>
      <c r="Y135" s="118"/>
      <c r="Z135" s="118"/>
      <c r="AA135" s="118"/>
      <c r="AB135" s="118"/>
      <c r="AC135" s="123"/>
      <c r="AD135" s="241">
        <f>AE135+AG135</f>
        <v>0</v>
      </c>
      <c r="AE135" s="118"/>
      <c r="AF135" s="118"/>
      <c r="AG135" s="240">
        <f>AH135+AI135+AJ135+AK135+AL135</f>
        <v>0</v>
      </c>
      <c r="AH135" s="118"/>
      <c r="AI135" s="118"/>
      <c r="AJ135" s="118"/>
      <c r="AK135" s="118"/>
      <c r="AL135" s="118"/>
      <c r="AM135" s="123"/>
      <c r="AN135" s="241">
        <f>AO135+AQ135</f>
        <v>0</v>
      </c>
      <c r="AO135" s="118"/>
      <c r="AP135" s="118"/>
      <c r="AQ135" s="240">
        <f>AR135+AS135+AT135+AU135+AV135</f>
        <v>0</v>
      </c>
      <c r="AR135" s="118"/>
      <c r="AS135" s="118"/>
      <c r="AT135" s="118"/>
      <c r="AU135" s="118"/>
      <c r="AV135" s="118"/>
      <c r="AW135" s="123"/>
      <c r="AX135" s="241">
        <f>AY135+BA135</f>
        <v>30</v>
      </c>
      <c r="AY135" s="118">
        <v>8</v>
      </c>
      <c r="AZ135" s="118"/>
      <c r="BA135" s="240">
        <f>BB135+BC135+BD135+BE135+BF135</f>
        <v>22</v>
      </c>
      <c r="BB135" s="118">
        <v>8</v>
      </c>
      <c r="BC135" s="118">
        <v>14</v>
      </c>
      <c r="BD135" s="118"/>
      <c r="BE135" s="118"/>
      <c r="BF135" s="118"/>
      <c r="BG135" s="123"/>
      <c r="BH135" s="241">
        <f>BI135+BK135</f>
        <v>40</v>
      </c>
      <c r="BI135" s="118">
        <v>6</v>
      </c>
      <c r="BJ135" s="118"/>
      <c r="BK135" s="240">
        <f>BL135+BM135+BN135+BO135+BP135</f>
        <v>34</v>
      </c>
      <c r="BL135" s="118">
        <v>8</v>
      </c>
      <c r="BM135" s="122">
        <v>26</v>
      </c>
      <c r="BN135" s="118"/>
      <c r="BO135" s="118"/>
      <c r="BP135" s="118"/>
      <c r="BQ135" s="123"/>
      <c r="BR135" s="241">
        <f>BS135+BU135</f>
        <v>0</v>
      </c>
      <c r="BS135" s="118"/>
      <c r="BT135" s="118"/>
      <c r="BU135" s="240">
        <f>BV135+BW135+BX135+BY135+BZ135</f>
        <v>0</v>
      </c>
      <c r="BV135" s="118"/>
      <c r="BW135" s="118"/>
      <c r="BX135" s="118"/>
      <c r="BY135" s="118"/>
      <c r="BZ135" s="118"/>
      <c r="CA135" s="123"/>
      <c r="CB135" s="222"/>
      <c r="CC135" s="121"/>
      <c r="CD135" s="262">
        <f>J135-CC135</f>
        <v>70</v>
      </c>
    </row>
    <row r="136" spans="1:82" ht="13.5" customHeight="1">
      <c r="A136" s="96">
        <v>153</v>
      </c>
      <c r="B136" s="113" t="s">
        <v>191</v>
      </c>
      <c r="C136" s="271" t="s">
        <v>600</v>
      </c>
      <c r="D136" s="115"/>
      <c r="E136" s="116"/>
      <c r="F136" s="116" t="s">
        <v>609</v>
      </c>
      <c r="G136" s="234"/>
      <c r="H136" s="234"/>
      <c r="I136" s="117"/>
      <c r="J136" s="122">
        <f t="shared" si="132"/>
        <v>68</v>
      </c>
      <c r="K136" s="119">
        <f t="shared" si="132"/>
        <v>8</v>
      </c>
      <c r="L136" s="240">
        <f t="shared" si="132"/>
        <v>0</v>
      </c>
      <c r="M136" s="240">
        <f t="shared" si="132"/>
        <v>60</v>
      </c>
      <c r="N136" s="240">
        <f t="shared" si="132"/>
        <v>14</v>
      </c>
      <c r="O136" s="240">
        <f t="shared" si="132"/>
        <v>46</v>
      </c>
      <c r="P136" s="119">
        <f t="shared" si="132"/>
        <v>0</v>
      </c>
      <c r="Q136" s="119">
        <f t="shared" si="132"/>
        <v>0</v>
      </c>
      <c r="R136" s="119">
        <f t="shared" si="132"/>
        <v>0</v>
      </c>
      <c r="S136" s="120"/>
      <c r="T136" s="241">
        <f>U136+W136</f>
        <v>0</v>
      </c>
      <c r="U136" s="118"/>
      <c r="V136" s="118"/>
      <c r="W136" s="240">
        <f>X136+Y136+Z136+AA136+AB136</f>
        <v>0</v>
      </c>
      <c r="X136" s="118"/>
      <c r="Y136" s="118"/>
      <c r="Z136" s="118"/>
      <c r="AA136" s="118"/>
      <c r="AB136" s="118"/>
      <c r="AC136" s="123"/>
      <c r="AD136" s="241">
        <f>AE136+AG136</f>
        <v>0</v>
      </c>
      <c r="AE136" s="118"/>
      <c r="AF136" s="118"/>
      <c r="AG136" s="240">
        <f>AH136+AI136+AJ136+AK136+AL136</f>
        <v>0</v>
      </c>
      <c r="AH136" s="118"/>
      <c r="AI136" s="118"/>
      <c r="AJ136" s="118"/>
      <c r="AK136" s="118"/>
      <c r="AL136" s="118"/>
      <c r="AM136" s="123"/>
      <c r="AN136" s="241">
        <f>AO136+AQ136</f>
        <v>0</v>
      </c>
      <c r="AO136" s="118"/>
      <c r="AP136" s="118"/>
      <c r="AQ136" s="240">
        <f>AR136+AS136+AT136+AU136+AV136</f>
        <v>0</v>
      </c>
      <c r="AR136" s="118"/>
      <c r="AS136" s="118"/>
      <c r="AT136" s="118"/>
      <c r="AU136" s="118"/>
      <c r="AV136" s="118"/>
      <c r="AW136" s="123"/>
      <c r="AX136" s="241">
        <f>AY136+BA136</f>
        <v>0</v>
      </c>
      <c r="AY136" s="118"/>
      <c r="AZ136" s="118"/>
      <c r="BA136" s="240">
        <f>BB136+BC136+BD136+BE136+BF136</f>
        <v>0</v>
      </c>
      <c r="BB136" s="118"/>
      <c r="BC136" s="118"/>
      <c r="BD136" s="118"/>
      <c r="BE136" s="118"/>
      <c r="BF136" s="118"/>
      <c r="BG136" s="123"/>
      <c r="BH136" s="241">
        <f>BI136+BK136</f>
        <v>0</v>
      </c>
      <c r="BI136" s="118"/>
      <c r="BJ136" s="118"/>
      <c r="BK136" s="240">
        <f>BL136+BM136+BN136+BO136+BP136</f>
        <v>0</v>
      </c>
      <c r="BL136" s="118"/>
      <c r="BM136" s="118"/>
      <c r="BN136" s="118"/>
      <c r="BO136" s="118"/>
      <c r="BP136" s="118"/>
      <c r="BQ136" s="123"/>
      <c r="BR136" s="241">
        <f>BS136+BU136</f>
        <v>68</v>
      </c>
      <c r="BS136" s="118">
        <v>8</v>
      </c>
      <c r="BT136" s="118"/>
      <c r="BU136" s="240">
        <f>BV136+BW136+BX136+BY136+BZ136</f>
        <v>60</v>
      </c>
      <c r="BV136" s="122">
        <v>14</v>
      </c>
      <c r="BW136" s="122">
        <v>46</v>
      </c>
      <c r="BX136" s="118"/>
      <c r="BY136" s="118"/>
      <c r="BZ136" s="118"/>
      <c r="CA136" s="123"/>
      <c r="CB136" s="222"/>
      <c r="CC136" s="121"/>
      <c r="CD136" s="262">
        <f>J136-CC136</f>
        <v>68</v>
      </c>
    </row>
    <row r="137" spans="1:82" ht="6.75" customHeight="1">
      <c r="A137" s="96">
        <v>155</v>
      </c>
      <c r="B137" s="111" t="s">
        <v>371</v>
      </c>
      <c r="C137" s="274"/>
      <c r="D137" s="111"/>
      <c r="E137" s="111"/>
      <c r="F137" s="111"/>
      <c r="G137" s="223"/>
      <c r="H137" s="223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223"/>
      <c r="CC137" s="111"/>
      <c r="CD137" s="111"/>
    </row>
    <row r="138" spans="1:82" ht="3.75" customHeight="1">
      <c r="A138" s="96">
        <v>156</v>
      </c>
      <c r="B138" s="97"/>
      <c r="C138" s="275"/>
      <c r="D138" s="97"/>
      <c r="E138" s="97"/>
      <c r="F138" s="97"/>
      <c r="G138" s="221"/>
      <c r="H138" s="221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221"/>
      <c r="CC138" s="97"/>
      <c r="CD138" s="97"/>
    </row>
    <row r="139" spans="1:82" ht="13.5" customHeight="1">
      <c r="A139" s="96">
        <v>157</v>
      </c>
      <c r="B139" s="113" t="s">
        <v>212</v>
      </c>
      <c r="C139" s="271" t="s">
        <v>128</v>
      </c>
      <c r="D139" s="115"/>
      <c r="E139" s="116"/>
      <c r="F139" s="116" t="s">
        <v>610</v>
      </c>
      <c r="G139" s="235" t="s">
        <v>372</v>
      </c>
      <c r="H139" s="236"/>
      <c r="I139" s="125" t="s">
        <v>373</v>
      </c>
      <c r="J139" s="119">
        <f>AG139+AQ139+W139+BA139+BK139+BU139</f>
        <v>108</v>
      </c>
      <c r="K139" s="119"/>
      <c r="L139" s="119"/>
      <c r="M139" s="119">
        <f>J139</f>
        <v>108</v>
      </c>
      <c r="N139" s="119" t="s">
        <v>374</v>
      </c>
      <c r="O139" s="385">
        <f>AI139+Y139+BC139+BM139+BW139+AS139</f>
        <v>3</v>
      </c>
      <c r="P139" s="385"/>
      <c r="Q139" s="385"/>
      <c r="R139" s="385"/>
      <c r="S139" s="385"/>
      <c r="T139" s="375" t="s">
        <v>373</v>
      </c>
      <c r="U139" s="375"/>
      <c r="V139" s="118"/>
      <c r="W139" s="119"/>
      <c r="X139" s="126" t="s">
        <v>374</v>
      </c>
      <c r="Y139" s="118"/>
      <c r="Z139" s="376"/>
      <c r="AA139" s="376"/>
      <c r="AB139" s="376"/>
      <c r="AC139" s="376"/>
      <c r="AD139" s="375" t="s">
        <v>373</v>
      </c>
      <c r="AE139" s="375"/>
      <c r="AF139" s="118"/>
      <c r="AG139" s="119"/>
      <c r="AH139" s="126" t="s">
        <v>374</v>
      </c>
      <c r="AI139" s="118"/>
      <c r="AJ139" s="376"/>
      <c r="AK139" s="376"/>
      <c r="AL139" s="376"/>
      <c r="AM139" s="376"/>
      <c r="AN139" s="375" t="s">
        <v>373</v>
      </c>
      <c r="AO139" s="375"/>
      <c r="AP139" s="118"/>
      <c r="AQ139" s="119"/>
      <c r="AR139" s="126" t="s">
        <v>374</v>
      </c>
      <c r="AS139" s="118"/>
      <c r="AT139" s="376"/>
      <c r="AU139" s="376"/>
      <c r="AV139" s="376"/>
      <c r="AW139" s="376"/>
      <c r="AX139" s="375" t="s">
        <v>373</v>
      </c>
      <c r="AY139" s="375"/>
      <c r="AZ139" s="118"/>
      <c r="BA139" s="119">
        <v>36</v>
      </c>
      <c r="BB139" s="126" t="s">
        <v>374</v>
      </c>
      <c r="BC139" s="118">
        <v>1</v>
      </c>
      <c r="BD139" s="376"/>
      <c r="BE139" s="376"/>
      <c r="BF139" s="376"/>
      <c r="BG139" s="376"/>
      <c r="BH139" s="375" t="s">
        <v>373</v>
      </c>
      <c r="BI139" s="375"/>
      <c r="BJ139" s="118"/>
      <c r="BK139" s="119">
        <v>36</v>
      </c>
      <c r="BL139" s="126" t="s">
        <v>374</v>
      </c>
      <c r="BM139" s="118">
        <v>1</v>
      </c>
      <c r="BN139" s="376"/>
      <c r="BO139" s="376"/>
      <c r="BP139" s="376"/>
      <c r="BQ139" s="376"/>
      <c r="BR139" s="375" t="s">
        <v>373</v>
      </c>
      <c r="BS139" s="375"/>
      <c r="BT139" s="118"/>
      <c r="BU139" s="119" t="s">
        <v>134</v>
      </c>
      <c r="BV139" s="126" t="s">
        <v>374</v>
      </c>
      <c r="BW139" s="118" t="s">
        <v>9</v>
      </c>
      <c r="BX139" s="376"/>
      <c r="BY139" s="376"/>
      <c r="BZ139" s="376"/>
      <c r="CA139" s="376"/>
      <c r="CB139" s="222"/>
      <c r="CC139" s="121">
        <v>0</v>
      </c>
      <c r="CD139" s="262">
        <f>J139-CC139</f>
        <v>108</v>
      </c>
    </row>
    <row r="140" spans="1:82" ht="6" customHeight="1">
      <c r="A140" s="96">
        <v>158</v>
      </c>
      <c r="B140" s="111" t="s">
        <v>376</v>
      </c>
      <c r="C140" s="274"/>
      <c r="D140" s="111"/>
      <c r="E140" s="111"/>
      <c r="F140" s="111"/>
      <c r="G140" s="223"/>
      <c r="H140" s="223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223"/>
      <c r="CC140" s="111"/>
      <c r="CD140" s="111"/>
    </row>
    <row r="141" spans="1:82" ht="3.75" customHeight="1">
      <c r="A141" s="96">
        <v>159</v>
      </c>
      <c r="B141" s="97"/>
      <c r="C141" s="275"/>
      <c r="D141" s="97"/>
      <c r="E141" s="97"/>
      <c r="F141" s="97"/>
      <c r="G141" s="221"/>
      <c r="H141" s="221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221"/>
      <c r="CC141" s="97"/>
      <c r="CD141" s="97"/>
    </row>
    <row r="142" spans="1:82" ht="23.25" customHeight="1">
      <c r="A142" s="96">
        <v>160</v>
      </c>
      <c r="B142" s="113" t="s">
        <v>214</v>
      </c>
      <c r="C142" s="271" t="s">
        <v>131</v>
      </c>
      <c r="D142" s="115"/>
      <c r="E142" s="116"/>
      <c r="F142" s="116" t="s">
        <v>36</v>
      </c>
      <c r="G142" s="235" t="s">
        <v>372</v>
      </c>
      <c r="H142" s="236"/>
      <c r="I142" s="125" t="s">
        <v>373</v>
      </c>
      <c r="J142" s="119">
        <f>AG142+AQ142+W142+BA142+BK142+BU142</f>
        <v>108</v>
      </c>
      <c r="K142" s="119"/>
      <c r="L142" s="119"/>
      <c r="M142" s="119">
        <f>J142</f>
        <v>108</v>
      </c>
      <c r="N142" s="119" t="s">
        <v>374</v>
      </c>
      <c r="O142" s="385">
        <f>AI142+Y142+BC142+BM142+BW142+AS142</f>
        <v>3</v>
      </c>
      <c r="P142" s="385"/>
      <c r="Q142" s="385"/>
      <c r="R142" s="385"/>
      <c r="S142" s="385"/>
      <c r="T142" s="375" t="s">
        <v>373</v>
      </c>
      <c r="U142" s="375"/>
      <c r="V142" s="118"/>
      <c r="W142" s="119"/>
      <c r="X142" s="126" t="s">
        <v>374</v>
      </c>
      <c r="Y142" s="118"/>
      <c r="Z142" s="376"/>
      <c r="AA142" s="376"/>
      <c r="AB142" s="376"/>
      <c r="AC142" s="376"/>
      <c r="AD142" s="375" t="s">
        <v>373</v>
      </c>
      <c r="AE142" s="375"/>
      <c r="AF142" s="118"/>
      <c r="AG142" s="119"/>
      <c r="AH142" s="126" t="s">
        <v>374</v>
      </c>
      <c r="AI142" s="118"/>
      <c r="AJ142" s="376"/>
      <c r="AK142" s="376"/>
      <c r="AL142" s="376"/>
      <c r="AM142" s="376"/>
      <c r="AN142" s="375" t="s">
        <v>373</v>
      </c>
      <c r="AO142" s="375"/>
      <c r="AP142" s="118"/>
      <c r="AQ142" s="119"/>
      <c r="AR142" s="126" t="s">
        <v>374</v>
      </c>
      <c r="AS142" s="118"/>
      <c r="AT142" s="376"/>
      <c r="AU142" s="376"/>
      <c r="AV142" s="376"/>
      <c r="AW142" s="376"/>
      <c r="AX142" s="375" t="s">
        <v>373</v>
      </c>
      <c r="AY142" s="375"/>
      <c r="AZ142" s="118"/>
      <c r="BA142" s="119"/>
      <c r="BB142" s="126" t="s">
        <v>374</v>
      </c>
      <c r="BC142" s="118"/>
      <c r="BD142" s="376"/>
      <c r="BE142" s="376"/>
      <c r="BF142" s="376"/>
      <c r="BG142" s="376"/>
      <c r="BH142" s="375" t="s">
        <v>373</v>
      </c>
      <c r="BI142" s="375"/>
      <c r="BJ142" s="118"/>
      <c r="BK142" s="119"/>
      <c r="BL142" s="126" t="s">
        <v>374</v>
      </c>
      <c r="BM142" s="118"/>
      <c r="BN142" s="376"/>
      <c r="BO142" s="376"/>
      <c r="BP142" s="376"/>
      <c r="BQ142" s="376"/>
      <c r="BR142" s="375" t="s">
        <v>373</v>
      </c>
      <c r="BS142" s="375"/>
      <c r="BT142" s="118"/>
      <c r="BU142" s="119">
        <v>108</v>
      </c>
      <c r="BV142" s="126" t="s">
        <v>374</v>
      </c>
      <c r="BW142" s="118">
        <v>3</v>
      </c>
      <c r="BX142" s="376"/>
      <c r="BY142" s="376"/>
      <c r="BZ142" s="376"/>
      <c r="CA142" s="376"/>
      <c r="CB142" s="222"/>
      <c r="CC142" s="121">
        <v>0</v>
      </c>
      <c r="CD142" s="262">
        <f>J142-CC142</f>
        <v>108</v>
      </c>
    </row>
    <row r="143" spans="1:82" ht="6" customHeight="1">
      <c r="A143" s="96">
        <v>161</v>
      </c>
      <c r="B143" s="111" t="s">
        <v>378</v>
      </c>
      <c r="C143" s="274"/>
      <c r="D143" s="111"/>
      <c r="E143" s="111"/>
      <c r="F143" s="111"/>
      <c r="G143" s="223"/>
      <c r="H143" s="223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223"/>
      <c r="CC143" s="111"/>
      <c r="CD143" s="111"/>
    </row>
    <row r="144" spans="1:82" ht="3.75" customHeight="1">
      <c r="A144" s="96">
        <v>162</v>
      </c>
      <c r="B144" s="97"/>
      <c r="C144" s="275"/>
      <c r="D144" s="97"/>
      <c r="E144" s="97"/>
      <c r="F144" s="97"/>
      <c r="G144" s="221"/>
      <c r="H144" s="221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221"/>
      <c r="CC144" s="97"/>
      <c r="CD144" s="97"/>
    </row>
    <row r="145" spans="1:82" ht="13.5" customHeight="1">
      <c r="A145" s="100">
        <v>163</v>
      </c>
      <c r="B145" s="127" t="s">
        <v>388</v>
      </c>
      <c r="C145" s="279" t="s">
        <v>380</v>
      </c>
      <c r="D145" s="118" t="s">
        <v>36</v>
      </c>
      <c r="E145" s="128"/>
      <c r="F145" s="128"/>
      <c r="G145" s="228"/>
      <c r="H145" s="228"/>
      <c r="I145" s="128"/>
      <c r="J145" s="119"/>
      <c r="K145" s="128"/>
      <c r="L145" s="128"/>
      <c r="M145" s="119"/>
      <c r="N145" s="128"/>
      <c r="O145" s="128"/>
      <c r="P145" s="128"/>
      <c r="Q145" s="128"/>
      <c r="R145" s="128"/>
      <c r="S145" s="128"/>
      <c r="T145" s="119"/>
      <c r="U145" s="128"/>
      <c r="V145" s="128"/>
      <c r="W145" s="119"/>
      <c r="X145" s="128"/>
      <c r="Y145" s="128"/>
      <c r="Z145" s="128"/>
      <c r="AA145" s="128"/>
      <c r="AB145" s="128"/>
      <c r="AC145" s="128"/>
      <c r="AD145" s="119"/>
      <c r="AE145" s="128"/>
      <c r="AF145" s="128"/>
      <c r="AG145" s="119"/>
      <c r="AH145" s="128"/>
      <c r="AI145" s="128"/>
      <c r="AJ145" s="128"/>
      <c r="AK145" s="128"/>
      <c r="AL145" s="128"/>
      <c r="AM145" s="128"/>
      <c r="AN145" s="119"/>
      <c r="AO145" s="128"/>
      <c r="AP145" s="128"/>
      <c r="AQ145" s="119"/>
      <c r="AR145" s="128"/>
      <c r="AS145" s="128"/>
      <c r="AT145" s="128"/>
      <c r="AU145" s="128"/>
      <c r="AV145" s="128"/>
      <c r="AW145" s="128"/>
      <c r="AX145" s="119"/>
      <c r="AY145" s="128"/>
      <c r="AZ145" s="128"/>
      <c r="BA145" s="119"/>
      <c r="BB145" s="128"/>
      <c r="BC145" s="128"/>
      <c r="BD145" s="128"/>
      <c r="BE145" s="128"/>
      <c r="BF145" s="128"/>
      <c r="BG145" s="128"/>
      <c r="BH145" s="119"/>
      <c r="BI145" s="128"/>
      <c r="BJ145" s="128"/>
      <c r="BK145" s="119"/>
      <c r="BL145" s="128"/>
      <c r="BM145" s="128"/>
      <c r="BN145" s="128"/>
      <c r="BO145" s="128"/>
      <c r="BP145" s="128"/>
      <c r="BQ145" s="128"/>
      <c r="BR145" s="119"/>
      <c r="BS145" s="128"/>
      <c r="BT145" s="128"/>
      <c r="BU145" s="119"/>
      <c r="BV145" s="128"/>
      <c r="BW145" s="128"/>
      <c r="BX145" s="128"/>
      <c r="BY145" s="128"/>
      <c r="BZ145" s="128"/>
      <c r="CA145" s="128"/>
      <c r="CB145" s="227"/>
      <c r="CC145" s="128"/>
      <c r="CD145" s="128"/>
    </row>
    <row r="146" spans="1:82" ht="13.5" customHeight="1">
      <c r="A146" s="100">
        <v>164</v>
      </c>
      <c r="B146" s="129"/>
      <c r="C146" s="280" t="s">
        <v>381</v>
      </c>
      <c r="D146" s="259"/>
      <c r="E146" s="128"/>
      <c r="F146" s="128"/>
      <c r="G146" s="228"/>
      <c r="H146" s="228"/>
      <c r="I146" s="128"/>
      <c r="J146" s="258">
        <f>J132+J133+J134+J135+J136+J139+J142</f>
        <v>664</v>
      </c>
      <c r="K146" s="128"/>
      <c r="L146" s="128"/>
      <c r="M146" s="258">
        <f>M132+M133+M134+M135+M136+M139+M142</f>
        <v>562</v>
      </c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228"/>
      <c r="CC146" s="128"/>
      <c r="CD146" s="128"/>
    </row>
    <row r="147" spans="1:82" ht="3.75" customHeight="1">
      <c r="A147" s="96">
        <v>165</v>
      </c>
      <c r="B147" s="97"/>
      <c r="C147" s="275"/>
      <c r="D147" s="97"/>
      <c r="E147" s="97"/>
      <c r="F147" s="97"/>
      <c r="G147" s="221"/>
      <c r="H147" s="221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221"/>
      <c r="CC147" s="97"/>
      <c r="CD147" s="97"/>
    </row>
    <row r="148" spans="1:82" ht="7.5" customHeight="1">
      <c r="A148" s="96">
        <v>166</v>
      </c>
      <c r="B148" s="111" t="s">
        <v>389</v>
      </c>
      <c r="C148" s="281"/>
      <c r="D148" s="111"/>
      <c r="E148" s="111"/>
      <c r="F148" s="111"/>
      <c r="G148" s="223"/>
      <c r="H148" s="223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223"/>
      <c r="CC148" s="111"/>
      <c r="CD148" s="111"/>
    </row>
    <row r="149" spans="1:82" ht="3.75" customHeight="1" thickBot="1">
      <c r="A149" s="96">
        <v>167</v>
      </c>
      <c r="B149" s="97"/>
      <c r="C149" s="275"/>
      <c r="D149" s="97"/>
      <c r="E149" s="97"/>
      <c r="F149" s="97"/>
      <c r="G149" s="221"/>
      <c r="H149" s="221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221"/>
      <c r="CC149" s="97"/>
      <c r="CD149" s="97"/>
    </row>
    <row r="150" spans="1:82" ht="23.25" customHeight="1" thickBot="1">
      <c r="A150" s="96">
        <v>168</v>
      </c>
      <c r="B150" s="108"/>
      <c r="C150" s="282" t="s">
        <v>390</v>
      </c>
      <c r="D150" s="390"/>
      <c r="E150" s="390"/>
      <c r="F150" s="390"/>
      <c r="G150" s="390"/>
      <c r="H150" s="390"/>
      <c r="I150" s="104" t="s">
        <v>373</v>
      </c>
      <c r="J150" s="106">
        <f>M150</f>
        <v>756</v>
      </c>
      <c r="K150" s="106"/>
      <c r="L150" s="106"/>
      <c r="M150" s="106">
        <f>M152+M156</f>
        <v>756</v>
      </c>
      <c r="N150" s="106" t="s">
        <v>374</v>
      </c>
      <c r="O150" s="386">
        <f>O152+O156</f>
        <v>21</v>
      </c>
      <c r="P150" s="386"/>
      <c r="Q150" s="386"/>
      <c r="R150" s="386"/>
      <c r="S150" s="386"/>
      <c r="T150" s="103" t="s">
        <v>373</v>
      </c>
      <c r="U150" s="106"/>
      <c r="V150" s="106"/>
      <c r="W150" s="106"/>
      <c r="X150" s="106" t="s">
        <v>374</v>
      </c>
      <c r="Y150" s="391">
        <f>Y152+Y156</f>
        <v>0</v>
      </c>
      <c r="Z150" s="391"/>
      <c r="AA150" s="391"/>
      <c r="AB150" s="391"/>
      <c r="AC150" s="391"/>
      <c r="AD150" s="103" t="s">
        <v>373</v>
      </c>
      <c r="AE150" s="106"/>
      <c r="AF150" s="106"/>
      <c r="AG150" s="106">
        <f>AG152+AG156</f>
        <v>72</v>
      </c>
      <c r="AH150" s="106" t="s">
        <v>374</v>
      </c>
      <c r="AI150" s="391">
        <f>AI152+AI156</f>
        <v>2</v>
      </c>
      <c r="AJ150" s="391"/>
      <c r="AK150" s="391"/>
      <c r="AL150" s="391"/>
      <c r="AM150" s="391"/>
      <c r="AN150" s="103" t="s">
        <v>373</v>
      </c>
      <c r="AO150" s="106"/>
      <c r="AP150" s="106"/>
      <c r="AQ150" s="106">
        <f>AQ152+AQ156</f>
        <v>252</v>
      </c>
      <c r="AR150" s="106" t="s">
        <v>374</v>
      </c>
      <c r="AS150" s="391">
        <f>AS152+AS156</f>
        <v>7</v>
      </c>
      <c r="AT150" s="391"/>
      <c r="AU150" s="391"/>
      <c r="AV150" s="391"/>
      <c r="AW150" s="391"/>
      <c r="AX150" s="103" t="s">
        <v>373</v>
      </c>
      <c r="AY150" s="106"/>
      <c r="AZ150" s="106"/>
      <c r="BA150" s="106">
        <f>BA152+BA156</f>
        <v>72</v>
      </c>
      <c r="BB150" s="106" t="s">
        <v>374</v>
      </c>
      <c r="BC150" s="391">
        <f>BC152+BC156</f>
        <v>2</v>
      </c>
      <c r="BD150" s="391"/>
      <c r="BE150" s="391"/>
      <c r="BF150" s="391"/>
      <c r="BG150" s="391"/>
      <c r="BH150" s="103" t="s">
        <v>373</v>
      </c>
      <c r="BI150" s="106"/>
      <c r="BJ150" s="106"/>
      <c r="BK150" s="106">
        <f>BK152+BK156</f>
        <v>216</v>
      </c>
      <c r="BL150" s="106" t="s">
        <v>374</v>
      </c>
      <c r="BM150" s="391">
        <f>BM152+BM156</f>
        <v>6</v>
      </c>
      <c r="BN150" s="391"/>
      <c r="BO150" s="391"/>
      <c r="BP150" s="391"/>
      <c r="BQ150" s="391"/>
      <c r="BR150" s="103" t="s">
        <v>373</v>
      </c>
      <c r="BS150" s="106"/>
      <c r="BT150" s="106"/>
      <c r="BU150" s="106">
        <f>BU152+BU156</f>
        <v>144</v>
      </c>
      <c r="BV150" s="106" t="s">
        <v>374</v>
      </c>
      <c r="BW150" s="391">
        <f>BW152+BW156</f>
        <v>4</v>
      </c>
      <c r="BX150" s="391"/>
      <c r="BY150" s="391"/>
      <c r="BZ150" s="391"/>
      <c r="CA150" s="391"/>
      <c r="CB150" s="229"/>
      <c r="CC150" s="97"/>
      <c r="CD150" s="97"/>
    </row>
    <row r="151" spans="1:82" ht="3.75" customHeight="1" thickBot="1">
      <c r="A151" s="96">
        <v>169</v>
      </c>
      <c r="B151" s="97"/>
      <c r="C151" s="275"/>
      <c r="D151" s="97"/>
      <c r="E151" s="97"/>
      <c r="F151" s="97"/>
      <c r="G151" s="221"/>
      <c r="H151" s="221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221"/>
      <c r="CC151" s="97"/>
      <c r="CD151" s="97"/>
    </row>
    <row r="152" spans="1:82" ht="13.5" customHeight="1" thickBot="1">
      <c r="A152" s="96">
        <v>170</v>
      </c>
      <c r="B152" s="108"/>
      <c r="C152" s="282" t="s">
        <v>128</v>
      </c>
      <c r="D152" s="390"/>
      <c r="E152" s="390"/>
      <c r="F152" s="390"/>
      <c r="G152" s="390"/>
      <c r="H152" s="390"/>
      <c r="I152" s="104" t="s">
        <v>373</v>
      </c>
      <c r="J152" s="106">
        <f>J65+J80+J95+J109+J121+J139</f>
        <v>396</v>
      </c>
      <c r="K152" s="106"/>
      <c r="L152" s="106"/>
      <c r="M152" s="106">
        <f>M65+M80+M95+M109+M121+M139</f>
        <v>396</v>
      </c>
      <c r="N152" s="106" t="s">
        <v>374</v>
      </c>
      <c r="O152" s="386">
        <f>O65+O80+O95+O109+O121+O139</f>
        <v>11</v>
      </c>
      <c r="P152" s="386"/>
      <c r="Q152" s="386"/>
      <c r="R152" s="386"/>
      <c r="S152" s="386"/>
      <c r="T152" s="103" t="s">
        <v>373</v>
      </c>
      <c r="U152" s="106"/>
      <c r="V152" s="106"/>
      <c r="W152" s="106">
        <f>W65+W80+W95+W109+W121+W139</f>
        <v>0</v>
      </c>
      <c r="X152" s="106" t="s">
        <v>374</v>
      </c>
      <c r="Y152" s="391">
        <f>Y65+Y80+Y95+Y109+Y121+Y139</f>
        <v>0</v>
      </c>
      <c r="Z152" s="391"/>
      <c r="AA152" s="391"/>
      <c r="AB152" s="391"/>
      <c r="AC152" s="391"/>
      <c r="AD152" s="103" t="s">
        <v>373</v>
      </c>
      <c r="AE152" s="106"/>
      <c r="AF152" s="106"/>
      <c r="AG152" s="106">
        <f>AG65+AG80+AG95+AG109+AG121+AG139</f>
        <v>72</v>
      </c>
      <c r="AH152" s="106" t="s">
        <v>374</v>
      </c>
      <c r="AI152" s="391">
        <f>AI65+AI80+AI95+AI109+AI121+AI139</f>
        <v>2</v>
      </c>
      <c r="AJ152" s="391"/>
      <c r="AK152" s="391"/>
      <c r="AL152" s="391"/>
      <c r="AM152" s="391"/>
      <c r="AN152" s="103" t="s">
        <v>373</v>
      </c>
      <c r="AO152" s="106"/>
      <c r="AP152" s="106"/>
      <c r="AQ152" s="106">
        <f>AQ65+AQ80+AQ95+AQ109+AQ121+AQ139</f>
        <v>108</v>
      </c>
      <c r="AR152" s="106" t="s">
        <v>374</v>
      </c>
      <c r="AS152" s="391">
        <f>AS65+AS80+AS95+AS109+AS121+AS139</f>
        <v>3</v>
      </c>
      <c r="AT152" s="391"/>
      <c r="AU152" s="391"/>
      <c r="AV152" s="391"/>
      <c r="AW152" s="391"/>
      <c r="AX152" s="103" t="s">
        <v>373</v>
      </c>
      <c r="AY152" s="106"/>
      <c r="AZ152" s="106"/>
      <c r="BA152" s="106">
        <f>BA65+BA80+BA95+BA109+BA121+BA139</f>
        <v>72</v>
      </c>
      <c r="BB152" s="106" t="s">
        <v>374</v>
      </c>
      <c r="BC152" s="391">
        <f>BC65+BC80+BC95+BC109+BC121+BC139</f>
        <v>2</v>
      </c>
      <c r="BD152" s="391"/>
      <c r="BE152" s="391"/>
      <c r="BF152" s="391"/>
      <c r="BG152" s="391"/>
      <c r="BH152" s="103" t="s">
        <v>373</v>
      </c>
      <c r="BI152" s="106"/>
      <c r="BJ152" s="106"/>
      <c r="BK152" s="106">
        <f>BK65+BK80+BK95+BK109+BK121+BK139</f>
        <v>108</v>
      </c>
      <c r="BL152" s="106" t="s">
        <v>374</v>
      </c>
      <c r="BM152" s="391">
        <f>BM65+BM80+BM95+BM109+BM121+BM139</f>
        <v>3</v>
      </c>
      <c r="BN152" s="391"/>
      <c r="BO152" s="391"/>
      <c r="BP152" s="391"/>
      <c r="BQ152" s="391"/>
      <c r="BR152" s="103" t="s">
        <v>373</v>
      </c>
      <c r="BS152" s="106"/>
      <c r="BT152" s="106"/>
      <c r="BU152" s="106">
        <f>BU65+BU80+BU95+BU109+BU121+BU139</f>
        <v>36</v>
      </c>
      <c r="BV152" s="106" t="s">
        <v>374</v>
      </c>
      <c r="BW152" s="391">
        <f>BW65+BW80+BW95+BW109+BW121+BW139</f>
        <v>1</v>
      </c>
      <c r="BX152" s="391"/>
      <c r="BY152" s="391"/>
      <c r="BZ152" s="391"/>
      <c r="CA152" s="391"/>
      <c r="CB152" s="229"/>
      <c r="CC152" s="97"/>
      <c r="CD152" s="97"/>
    </row>
    <row r="153" spans="1:82" ht="13.5" customHeight="1">
      <c r="A153" s="96">
        <v>171</v>
      </c>
      <c r="B153" s="94"/>
      <c r="C153" s="283" t="s">
        <v>393</v>
      </c>
      <c r="D153" s="389"/>
      <c r="E153" s="389"/>
      <c r="F153" s="389"/>
      <c r="G153" s="389"/>
      <c r="H153" s="389"/>
      <c r="I153" s="131" t="s">
        <v>373</v>
      </c>
      <c r="J153" s="119"/>
      <c r="K153" s="119"/>
      <c r="L153" s="119"/>
      <c r="M153" s="119"/>
      <c r="N153" s="94" t="s">
        <v>374</v>
      </c>
      <c r="O153" s="385"/>
      <c r="P153" s="385"/>
      <c r="Q153" s="385"/>
      <c r="R153" s="385"/>
      <c r="S153" s="385"/>
      <c r="T153" s="124" t="s">
        <v>373</v>
      </c>
      <c r="U153" s="119"/>
      <c r="V153" s="119"/>
      <c r="W153" s="119"/>
      <c r="X153" s="94" t="s">
        <v>374</v>
      </c>
      <c r="Y153" s="388"/>
      <c r="Z153" s="388"/>
      <c r="AA153" s="388"/>
      <c r="AB153" s="388"/>
      <c r="AC153" s="388"/>
      <c r="AD153" s="124" t="s">
        <v>373</v>
      </c>
      <c r="AE153" s="119"/>
      <c r="AF153" s="119"/>
      <c r="AG153" s="119" t="s">
        <v>344</v>
      </c>
      <c r="AH153" s="94" t="s">
        <v>374</v>
      </c>
      <c r="AI153" s="388" t="s">
        <v>377</v>
      </c>
      <c r="AJ153" s="388"/>
      <c r="AK153" s="388"/>
      <c r="AL153" s="388"/>
      <c r="AM153" s="388"/>
      <c r="AN153" s="124" t="s">
        <v>373</v>
      </c>
      <c r="AO153" s="119"/>
      <c r="AP153" s="119"/>
      <c r="AQ153" s="119" t="s">
        <v>314</v>
      </c>
      <c r="AR153" s="94" t="s">
        <v>374</v>
      </c>
      <c r="AS153" s="388" t="s">
        <v>392</v>
      </c>
      <c r="AT153" s="388"/>
      <c r="AU153" s="388"/>
      <c r="AV153" s="388"/>
      <c r="AW153" s="388"/>
      <c r="AX153" s="124" t="s">
        <v>373</v>
      </c>
      <c r="AY153" s="119"/>
      <c r="AZ153" s="119"/>
      <c r="BA153" s="119" t="s">
        <v>344</v>
      </c>
      <c r="BB153" s="94" t="s">
        <v>374</v>
      </c>
      <c r="BC153" s="388" t="s">
        <v>377</v>
      </c>
      <c r="BD153" s="388"/>
      <c r="BE153" s="388"/>
      <c r="BF153" s="388"/>
      <c r="BG153" s="388"/>
      <c r="BH153" s="124" t="s">
        <v>373</v>
      </c>
      <c r="BI153" s="119"/>
      <c r="BJ153" s="119"/>
      <c r="BK153" s="119" t="s">
        <v>314</v>
      </c>
      <c r="BL153" s="94" t="s">
        <v>374</v>
      </c>
      <c r="BM153" s="388" t="s">
        <v>392</v>
      </c>
      <c r="BN153" s="388"/>
      <c r="BO153" s="388"/>
      <c r="BP153" s="388"/>
      <c r="BQ153" s="388"/>
      <c r="BR153" s="124" t="s">
        <v>373</v>
      </c>
      <c r="BS153" s="119"/>
      <c r="BT153" s="119"/>
      <c r="BU153" s="119" t="s">
        <v>134</v>
      </c>
      <c r="BV153" s="94" t="s">
        <v>374</v>
      </c>
      <c r="BW153" s="388" t="s">
        <v>375</v>
      </c>
      <c r="BX153" s="388"/>
      <c r="BY153" s="388"/>
      <c r="BZ153" s="388"/>
      <c r="CA153" s="388"/>
      <c r="CB153" s="229"/>
      <c r="CC153" s="97"/>
      <c r="CD153" s="97"/>
    </row>
    <row r="154" spans="1:82" ht="13.5" customHeight="1">
      <c r="A154" s="96">
        <v>172</v>
      </c>
      <c r="B154" s="94"/>
      <c r="C154" s="283" t="s">
        <v>394</v>
      </c>
      <c r="D154" s="389"/>
      <c r="E154" s="389"/>
      <c r="F154" s="389"/>
      <c r="G154" s="389"/>
      <c r="H154" s="389"/>
      <c r="I154" s="131" t="s">
        <v>373</v>
      </c>
      <c r="J154" s="119">
        <f>J152</f>
        <v>396</v>
      </c>
      <c r="K154" s="119"/>
      <c r="L154" s="119"/>
      <c r="M154" s="119">
        <f>M152</f>
        <v>396</v>
      </c>
      <c r="N154" s="94" t="s">
        <v>374</v>
      </c>
      <c r="O154" s="385">
        <f>O152</f>
        <v>11</v>
      </c>
      <c r="P154" s="385"/>
      <c r="Q154" s="385"/>
      <c r="R154" s="385"/>
      <c r="S154" s="385"/>
      <c r="T154" s="124" t="s">
        <v>373</v>
      </c>
      <c r="U154" s="119"/>
      <c r="V154" s="119"/>
      <c r="W154" s="119"/>
      <c r="X154" s="94" t="s">
        <v>374</v>
      </c>
      <c r="Y154" s="388"/>
      <c r="Z154" s="388"/>
      <c r="AA154" s="388"/>
      <c r="AB154" s="388"/>
      <c r="AC154" s="388"/>
      <c r="AD154" s="124" t="s">
        <v>373</v>
      </c>
      <c r="AE154" s="119"/>
      <c r="AF154" s="119"/>
      <c r="AG154" s="119"/>
      <c r="AH154" s="94" t="s">
        <v>374</v>
      </c>
      <c r="AI154" s="388"/>
      <c r="AJ154" s="388"/>
      <c r="AK154" s="388"/>
      <c r="AL154" s="388"/>
      <c r="AM154" s="388"/>
      <c r="AN154" s="124" t="s">
        <v>373</v>
      </c>
      <c r="AO154" s="119"/>
      <c r="AP154" s="119"/>
      <c r="AQ154" s="119"/>
      <c r="AR154" s="94" t="s">
        <v>374</v>
      </c>
      <c r="AS154" s="388"/>
      <c r="AT154" s="388"/>
      <c r="AU154" s="388"/>
      <c r="AV154" s="388"/>
      <c r="AW154" s="388"/>
      <c r="AX154" s="124" t="s">
        <v>373</v>
      </c>
      <c r="AY154" s="119"/>
      <c r="AZ154" s="119"/>
      <c r="BA154" s="119"/>
      <c r="BB154" s="94" t="s">
        <v>374</v>
      </c>
      <c r="BC154" s="388"/>
      <c r="BD154" s="388"/>
      <c r="BE154" s="388"/>
      <c r="BF154" s="388"/>
      <c r="BG154" s="388"/>
      <c r="BH154" s="124" t="s">
        <v>373</v>
      </c>
      <c r="BI154" s="119"/>
      <c r="BJ154" s="119"/>
      <c r="BK154" s="119"/>
      <c r="BL154" s="94" t="s">
        <v>374</v>
      </c>
      <c r="BM154" s="388"/>
      <c r="BN154" s="388"/>
      <c r="BO154" s="388"/>
      <c r="BP154" s="388"/>
      <c r="BQ154" s="388"/>
      <c r="BR154" s="124" t="s">
        <v>373</v>
      </c>
      <c r="BS154" s="119"/>
      <c r="BT154" s="119"/>
      <c r="BU154" s="119"/>
      <c r="BV154" s="94" t="s">
        <v>374</v>
      </c>
      <c r="BW154" s="388"/>
      <c r="BX154" s="388"/>
      <c r="BY154" s="388"/>
      <c r="BZ154" s="388"/>
      <c r="CA154" s="388"/>
      <c r="CB154" s="229"/>
      <c r="CC154" s="97"/>
      <c r="CD154" s="97"/>
    </row>
    <row r="155" spans="1:82" ht="3.75" customHeight="1" thickBot="1">
      <c r="A155" s="96">
        <v>173</v>
      </c>
      <c r="B155" s="97"/>
      <c r="C155" s="275"/>
      <c r="D155" s="97"/>
      <c r="E155" s="97"/>
      <c r="F155" s="97"/>
      <c r="G155" s="221"/>
      <c r="H155" s="221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221"/>
      <c r="CC155" s="97"/>
      <c r="CD155" s="97"/>
    </row>
    <row r="156" spans="1:82" ht="23.25" customHeight="1" thickBot="1">
      <c r="A156" s="96">
        <v>174</v>
      </c>
      <c r="B156" s="108"/>
      <c r="C156" s="282" t="s">
        <v>395</v>
      </c>
      <c r="D156" s="390"/>
      <c r="E156" s="390"/>
      <c r="F156" s="390"/>
      <c r="G156" s="390"/>
      <c r="H156" s="390"/>
      <c r="I156" s="104" t="s">
        <v>373</v>
      </c>
      <c r="J156" s="106">
        <f>M156</f>
        <v>360</v>
      </c>
      <c r="K156" s="106"/>
      <c r="L156" s="106"/>
      <c r="M156" s="106">
        <f>M68+M83+M98+M111+M124+M142</f>
        <v>360</v>
      </c>
      <c r="N156" s="106" t="s">
        <v>374</v>
      </c>
      <c r="O156" s="386">
        <f>O68+O83+O98+O111+O124+O142</f>
        <v>10</v>
      </c>
      <c r="P156" s="386"/>
      <c r="Q156" s="386"/>
      <c r="R156" s="386"/>
      <c r="S156" s="386"/>
      <c r="T156" s="103" t="s">
        <v>373</v>
      </c>
      <c r="U156" s="106"/>
      <c r="V156" s="106"/>
      <c r="W156" s="106">
        <f>W68+W83+W98+W111+W124+W142</f>
        <v>0</v>
      </c>
      <c r="X156" s="106" t="s">
        <v>374</v>
      </c>
      <c r="Y156" s="391">
        <f>Y68+Y83+Y98+Y111+Y124+Y142</f>
        <v>0</v>
      </c>
      <c r="Z156" s="391"/>
      <c r="AA156" s="391"/>
      <c r="AB156" s="391"/>
      <c r="AC156" s="391"/>
      <c r="AD156" s="103" t="s">
        <v>373</v>
      </c>
      <c r="AE156" s="106"/>
      <c r="AF156" s="106"/>
      <c r="AG156" s="106">
        <f>AG68+AG83+AG98+AG111+AG124+AG142</f>
        <v>0</v>
      </c>
      <c r="AH156" s="106" t="s">
        <v>374</v>
      </c>
      <c r="AI156" s="391">
        <f>AI68+AI83+AI98+AI111+AI124+AI142</f>
        <v>0</v>
      </c>
      <c r="AJ156" s="391"/>
      <c r="AK156" s="391"/>
      <c r="AL156" s="391"/>
      <c r="AM156" s="391"/>
      <c r="AN156" s="103" t="s">
        <v>373</v>
      </c>
      <c r="AO156" s="106"/>
      <c r="AP156" s="106"/>
      <c r="AQ156" s="106">
        <f>AQ68+AQ83+AQ98+AQ111+AQ124+AQ142</f>
        <v>144</v>
      </c>
      <c r="AR156" s="106" t="s">
        <v>374</v>
      </c>
      <c r="AS156" s="391">
        <f>AS68+AS83+AS98+AS111+AS124+AS142</f>
        <v>4</v>
      </c>
      <c r="AT156" s="391"/>
      <c r="AU156" s="391"/>
      <c r="AV156" s="391"/>
      <c r="AW156" s="391"/>
      <c r="AX156" s="103" t="s">
        <v>373</v>
      </c>
      <c r="AY156" s="106"/>
      <c r="AZ156" s="106"/>
      <c r="BA156" s="106">
        <f>BA68+BA83+BA98+BA111+BA124+BA142</f>
        <v>0</v>
      </c>
      <c r="BB156" s="106" t="s">
        <v>374</v>
      </c>
      <c r="BC156" s="391">
        <f>BC68+BC83+BC98+BC111+BC124+BC142</f>
        <v>0</v>
      </c>
      <c r="BD156" s="391"/>
      <c r="BE156" s="391"/>
      <c r="BF156" s="391"/>
      <c r="BG156" s="391"/>
      <c r="BH156" s="103" t="s">
        <v>373</v>
      </c>
      <c r="BI156" s="106"/>
      <c r="BJ156" s="106"/>
      <c r="BK156" s="106">
        <f>BK68+BK83+BK98+BK111+BK124+BK142</f>
        <v>108</v>
      </c>
      <c r="BL156" s="106" t="s">
        <v>374</v>
      </c>
      <c r="BM156" s="391">
        <f>BM68+BM83+BM98+BM111+BM124+BM142</f>
        <v>3</v>
      </c>
      <c r="BN156" s="391"/>
      <c r="BO156" s="391"/>
      <c r="BP156" s="391"/>
      <c r="BQ156" s="391"/>
      <c r="BR156" s="103" t="s">
        <v>373</v>
      </c>
      <c r="BS156" s="106"/>
      <c r="BT156" s="106"/>
      <c r="BU156" s="106">
        <f>BU68+BU83+BU98+BU111+BU124+BU142</f>
        <v>108</v>
      </c>
      <c r="BV156" s="106" t="s">
        <v>374</v>
      </c>
      <c r="BW156" s="391">
        <f>BW68+BW83+BW98+BW111+BW124+BW142</f>
        <v>3</v>
      </c>
      <c r="BX156" s="391"/>
      <c r="BY156" s="391"/>
      <c r="BZ156" s="391"/>
      <c r="CA156" s="391"/>
      <c r="CB156" s="229"/>
      <c r="CC156" s="97"/>
      <c r="CD156" s="97"/>
    </row>
    <row r="157" spans="1:82" ht="13.5" customHeight="1">
      <c r="A157" s="96">
        <v>175</v>
      </c>
      <c r="B157" s="94"/>
      <c r="C157" s="283" t="s">
        <v>393</v>
      </c>
      <c r="D157" s="389"/>
      <c r="E157" s="389"/>
      <c r="F157" s="389"/>
      <c r="G157" s="389"/>
      <c r="H157" s="389"/>
      <c r="I157" s="131" t="s">
        <v>373</v>
      </c>
      <c r="J157" s="119">
        <f>J156</f>
        <v>360</v>
      </c>
      <c r="K157" s="119"/>
      <c r="L157" s="119"/>
      <c r="M157" s="119">
        <f>M156</f>
        <v>360</v>
      </c>
      <c r="N157" s="94" t="s">
        <v>374</v>
      </c>
      <c r="O157" s="385">
        <f>O156</f>
        <v>10</v>
      </c>
      <c r="P157" s="385"/>
      <c r="Q157" s="385"/>
      <c r="R157" s="385"/>
      <c r="S157" s="385"/>
      <c r="T157" s="124" t="s">
        <v>373</v>
      </c>
      <c r="U157" s="119"/>
      <c r="V157" s="119"/>
      <c r="W157" s="119"/>
      <c r="X157" s="94" t="s">
        <v>374</v>
      </c>
      <c r="Y157" s="388"/>
      <c r="Z157" s="388"/>
      <c r="AA157" s="388"/>
      <c r="AB157" s="388"/>
      <c r="AC157" s="388"/>
      <c r="AD157" s="124" t="s">
        <v>373</v>
      </c>
      <c r="AE157" s="119"/>
      <c r="AF157" s="119"/>
      <c r="AG157" s="119"/>
      <c r="AH157" s="94" t="s">
        <v>374</v>
      </c>
      <c r="AI157" s="388"/>
      <c r="AJ157" s="388"/>
      <c r="AK157" s="388"/>
      <c r="AL157" s="388"/>
      <c r="AM157" s="388"/>
      <c r="AN157" s="124" t="s">
        <v>373</v>
      </c>
      <c r="AO157" s="119"/>
      <c r="AP157" s="119"/>
      <c r="AQ157" s="119">
        <f>AQ156</f>
        <v>144</v>
      </c>
      <c r="AR157" s="94" t="s">
        <v>374</v>
      </c>
      <c r="AS157" s="388">
        <f>AS156</f>
        <v>4</v>
      </c>
      <c r="AT157" s="388"/>
      <c r="AU157" s="388"/>
      <c r="AV157" s="388"/>
      <c r="AW157" s="388"/>
      <c r="AX157" s="124" t="s">
        <v>373</v>
      </c>
      <c r="AY157" s="119"/>
      <c r="AZ157" s="119"/>
      <c r="BA157" s="119">
        <f>BA156</f>
        <v>0</v>
      </c>
      <c r="BB157" s="94" t="s">
        <v>374</v>
      </c>
      <c r="BC157" s="388">
        <f>BC156</f>
        <v>0</v>
      </c>
      <c r="BD157" s="388"/>
      <c r="BE157" s="388"/>
      <c r="BF157" s="388"/>
      <c r="BG157" s="388"/>
      <c r="BH157" s="124" t="s">
        <v>373</v>
      </c>
      <c r="BI157" s="119"/>
      <c r="BJ157" s="119"/>
      <c r="BK157" s="119">
        <f>BK156</f>
        <v>108</v>
      </c>
      <c r="BL157" s="94" t="s">
        <v>374</v>
      </c>
      <c r="BM157" s="388">
        <f>BM156</f>
        <v>3</v>
      </c>
      <c r="BN157" s="388"/>
      <c r="BO157" s="388"/>
      <c r="BP157" s="388"/>
      <c r="BQ157" s="388"/>
      <c r="BR157" s="124" t="s">
        <v>373</v>
      </c>
      <c r="BS157" s="119"/>
      <c r="BT157" s="119"/>
      <c r="BU157" s="119">
        <f>BU156</f>
        <v>108</v>
      </c>
      <c r="BV157" s="94" t="s">
        <v>374</v>
      </c>
      <c r="BW157" s="388">
        <f>BW156</f>
        <v>3</v>
      </c>
      <c r="BX157" s="388"/>
      <c r="BY157" s="388"/>
      <c r="BZ157" s="388"/>
      <c r="CA157" s="388"/>
      <c r="CB157" s="229"/>
      <c r="CC157" s="97"/>
      <c r="CD157" s="97"/>
    </row>
    <row r="158" spans="1:82" ht="13.5" customHeight="1">
      <c r="A158" s="96">
        <v>176</v>
      </c>
      <c r="B158" s="94"/>
      <c r="C158" s="283" t="s">
        <v>394</v>
      </c>
      <c r="D158" s="389"/>
      <c r="E158" s="389"/>
      <c r="F158" s="389"/>
      <c r="G158" s="389"/>
      <c r="H158" s="389"/>
      <c r="I158" s="131" t="s">
        <v>373</v>
      </c>
      <c r="J158" s="119"/>
      <c r="K158" s="119"/>
      <c r="L158" s="119"/>
      <c r="M158" s="119"/>
      <c r="N158" s="94" t="s">
        <v>374</v>
      </c>
      <c r="O158" s="385"/>
      <c r="P158" s="385"/>
      <c r="Q158" s="385"/>
      <c r="R158" s="385"/>
      <c r="S158" s="385"/>
      <c r="T158" s="124" t="s">
        <v>373</v>
      </c>
      <c r="U158" s="119"/>
      <c r="V158" s="119"/>
      <c r="W158" s="119"/>
      <c r="X158" s="94" t="s">
        <v>374</v>
      </c>
      <c r="Y158" s="388"/>
      <c r="Z158" s="388"/>
      <c r="AA158" s="388"/>
      <c r="AB158" s="388"/>
      <c r="AC158" s="388"/>
      <c r="AD158" s="124" t="s">
        <v>373</v>
      </c>
      <c r="AE158" s="119"/>
      <c r="AF158" s="119"/>
      <c r="AG158" s="119"/>
      <c r="AH158" s="94" t="s">
        <v>374</v>
      </c>
      <c r="AI158" s="388"/>
      <c r="AJ158" s="388"/>
      <c r="AK158" s="388"/>
      <c r="AL158" s="388"/>
      <c r="AM158" s="388"/>
      <c r="AN158" s="124" t="s">
        <v>373</v>
      </c>
      <c r="AO158" s="119"/>
      <c r="AP158" s="119"/>
      <c r="AQ158" s="119"/>
      <c r="AR158" s="94" t="s">
        <v>374</v>
      </c>
      <c r="AS158" s="388"/>
      <c r="AT158" s="388"/>
      <c r="AU158" s="388"/>
      <c r="AV158" s="388"/>
      <c r="AW158" s="388"/>
      <c r="AX158" s="124" t="s">
        <v>373</v>
      </c>
      <c r="AY158" s="119"/>
      <c r="AZ158" s="119"/>
      <c r="BA158" s="119"/>
      <c r="BB158" s="94" t="s">
        <v>374</v>
      </c>
      <c r="BC158" s="388"/>
      <c r="BD158" s="388"/>
      <c r="BE158" s="388"/>
      <c r="BF158" s="388"/>
      <c r="BG158" s="388"/>
      <c r="BH158" s="124" t="s">
        <v>373</v>
      </c>
      <c r="BI158" s="119"/>
      <c r="BJ158" s="119"/>
      <c r="BK158" s="119"/>
      <c r="BL158" s="94" t="s">
        <v>374</v>
      </c>
      <c r="BM158" s="388"/>
      <c r="BN158" s="388"/>
      <c r="BO158" s="388"/>
      <c r="BP158" s="388"/>
      <c r="BQ158" s="388"/>
      <c r="BR158" s="124" t="s">
        <v>373</v>
      </c>
      <c r="BS158" s="119"/>
      <c r="BT158" s="119"/>
      <c r="BU158" s="119"/>
      <c r="BV158" s="94" t="s">
        <v>374</v>
      </c>
      <c r="BW158" s="388"/>
      <c r="BX158" s="388"/>
      <c r="BY158" s="388"/>
      <c r="BZ158" s="388"/>
      <c r="CA158" s="388"/>
      <c r="CB158" s="229"/>
      <c r="CC158" s="97"/>
      <c r="CD158" s="97"/>
    </row>
    <row r="159" spans="1:82" ht="3.75" customHeight="1">
      <c r="A159" s="96">
        <v>177</v>
      </c>
      <c r="B159" s="97"/>
      <c r="C159" s="98"/>
      <c r="D159" s="97"/>
      <c r="E159" s="97"/>
      <c r="F159" s="97"/>
      <c r="G159" s="221"/>
      <c r="H159" s="221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221"/>
      <c r="CC159" s="97"/>
      <c r="CD159" s="97"/>
    </row>
    <row r="160" spans="1:82" ht="23.25" customHeight="1">
      <c r="A160" s="96">
        <v>178</v>
      </c>
      <c r="B160" s="90" t="s">
        <v>396</v>
      </c>
      <c r="C160" s="91" t="s">
        <v>397</v>
      </c>
      <c r="D160" s="115"/>
      <c r="E160" s="116"/>
      <c r="F160" s="116"/>
      <c r="G160" s="235" t="s">
        <v>372</v>
      </c>
      <c r="H160" s="236"/>
      <c r="I160" s="125" t="s">
        <v>373</v>
      </c>
      <c r="J160" s="119" t="s">
        <v>343</v>
      </c>
      <c r="K160" s="119"/>
      <c r="L160" s="119"/>
      <c r="M160" s="119" t="s">
        <v>343</v>
      </c>
      <c r="N160" s="119" t="s">
        <v>374</v>
      </c>
      <c r="O160" s="385" t="s">
        <v>387</v>
      </c>
      <c r="P160" s="385"/>
      <c r="Q160" s="385"/>
      <c r="R160" s="385"/>
      <c r="S160" s="385"/>
      <c r="T160" s="375" t="s">
        <v>373</v>
      </c>
      <c r="U160" s="375"/>
      <c r="V160" s="118"/>
      <c r="W160" s="119"/>
      <c r="X160" s="126" t="s">
        <v>374</v>
      </c>
      <c r="Y160" s="118"/>
      <c r="Z160" s="376"/>
      <c r="AA160" s="376"/>
      <c r="AB160" s="376"/>
      <c r="AC160" s="376"/>
      <c r="AD160" s="375" t="s">
        <v>373</v>
      </c>
      <c r="AE160" s="375"/>
      <c r="AF160" s="118"/>
      <c r="AG160" s="119"/>
      <c r="AH160" s="126" t="s">
        <v>374</v>
      </c>
      <c r="AI160" s="118"/>
      <c r="AJ160" s="376"/>
      <c r="AK160" s="376"/>
      <c r="AL160" s="376"/>
      <c r="AM160" s="376"/>
      <c r="AN160" s="375" t="s">
        <v>373</v>
      </c>
      <c r="AO160" s="375"/>
      <c r="AP160" s="118"/>
      <c r="AQ160" s="119"/>
      <c r="AR160" s="126" t="s">
        <v>374</v>
      </c>
      <c r="AS160" s="118"/>
      <c r="AT160" s="376"/>
      <c r="AU160" s="376"/>
      <c r="AV160" s="376"/>
      <c r="AW160" s="376"/>
      <c r="AX160" s="375" t="s">
        <v>373</v>
      </c>
      <c r="AY160" s="375"/>
      <c r="AZ160" s="118"/>
      <c r="BA160" s="119"/>
      <c r="BB160" s="126" t="s">
        <v>374</v>
      </c>
      <c r="BC160" s="118"/>
      <c r="BD160" s="376"/>
      <c r="BE160" s="376"/>
      <c r="BF160" s="376"/>
      <c r="BG160" s="376"/>
      <c r="BH160" s="375" t="s">
        <v>373</v>
      </c>
      <c r="BI160" s="375"/>
      <c r="BJ160" s="118"/>
      <c r="BK160" s="119"/>
      <c r="BL160" s="126" t="s">
        <v>374</v>
      </c>
      <c r="BM160" s="118"/>
      <c r="BN160" s="376"/>
      <c r="BO160" s="376"/>
      <c r="BP160" s="376"/>
      <c r="BQ160" s="376"/>
      <c r="BR160" s="375" t="s">
        <v>373</v>
      </c>
      <c r="BS160" s="375"/>
      <c r="BT160" s="118"/>
      <c r="BU160" s="119" t="s">
        <v>343</v>
      </c>
      <c r="BV160" s="126" t="s">
        <v>374</v>
      </c>
      <c r="BW160" s="118" t="s">
        <v>24</v>
      </c>
      <c r="BX160" s="376"/>
      <c r="BY160" s="376"/>
      <c r="BZ160" s="376"/>
      <c r="CA160" s="376"/>
      <c r="CB160" s="222"/>
      <c r="CC160" s="121" t="s">
        <v>343</v>
      </c>
      <c r="CD160" s="123"/>
    </row>
    <row r="161" spans="1:82" ht="3.75" customHeight="1" thickBot="1">
      <c r="A161" s="96">
        <v>179</v>
      </c>
      <c r="B161" s="97"/>
      <c r="C161" s="98"/>
      <c r="D161" s="97"/>
      <c r="E161" s="97"/>
      <c r="F161" s="97"/>
      <c r="G161" s="221"/>
      <c r="H161" s="221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221"/>
      <c r="CC161" s="97"/>
      <c r="CD161" s="97"/>
    </row>
    <row r="162" spans="1:82" ht="13.5" customHeight="1" thickBot="1">
      <c r="A162" s="100">
        <v>180</v>
      </c>
      <c r="B162" s="132"/>
      <c r="C162" s="102" t="s">
        <v>398</v>
      </c>
      <c r="D162" s="386"/>
      <c r="E162" s="386"/>
      <c r="F162" s="386"/>
      <c r="G162" s="386"/>
      <c r="H162" s="386"/>
      <c r="I162" s="106" t="s">
        <v>373</v>
      </c>
      <c r="J162" s="106" t="s">
        <v>364</v>
      </c>
      <c r="K162" s="106"/>
      <c r="L162" s="106"/>
      <c r="M162" s="106" t="s">
        <v>364</v>
      </c>
      <c r="N162" s="106" t="s">
        <v>374</v>
      </c>
      <c r="O162" s="386" t="s">
        <v>386</v>
      </c>
      <c r="P162" s="386"/>
      <c r="Q162" s="386"/>
      <c r="R162" s="386"/>
      <c r="S162" s="386"/>
      <c r="T162" s="387" t="s">
        <v>373</v>
      </c>
      <c r="U162" s="387"/>
      <c r="V162" s="106"/>
      <c r="W162" s="106"/>
      <c r="X162" s="104" t="s">
        <v>374</v>
      </c>
      <c r="Y162" s="106"/>
      <c r="Z162" s="386"/>
      <c r="AA162" s="386"/>
      <c r="AB162" s="386"/>
      <c r="AC162" s="386"/>
      <c r="AD162" s="387" t="s">
        <v>373</v>
      </c>
      <c r="AE162" s="387"/>
      <c r="AF162" s="106"/>
      <c r="AG162" s="106"/>
      <c r="AH162" s="104" t="s">
        <v>374</v>
      </c>
      <c r="AI162" s="106"/>
      <c r="AJ162" s="386"/>
      <c r="AK162" s="386"/>
      <c r="AL162" s="386"/>
      <c r="AM162" s="386"/>
      <c r="AN162" s="387" t="s">
        <v>373</v>
      </c>
      <c r="AO162" s="387"/>
      <c r="AP162" s="106"/>
      <c r="AQ162" s="106"/>
      <c r="AR162" s="104" t="s">
        <v>374</v>
      </c>
      <c r="AS162" s="106"/>
      <c r="AT162" s="386"/>
      <c r="AU162" s="386"/>
      <c r="AV162" s="386"/>
      <c r="AW162" s="386"/>
      <c r="AX162" s="387" t="s">
        <v>373</v>
      </c>
      <c r="AY162" s="387"/>
      <c r="AZ162" s="106"/>
      <c r="BA162" s="106"/>
      <c r="BB162" s="104" t="s">
        <v>374</v>
      </c>
      <c r="BC162" s="106"/>
      <c r="BD162" s="386"/>
      <c r="BE162" s="386"/>
      <c r="BF162" s="386"/>
      <c r="BG162" s="386"/>
      <c r="BH162" s="387" t="s">
        <v>373</v>
      </c>
      <c r="BI162" s="387"/>
      <c r="BJ162" s="106"/>
      <c r="BK162" s="106"/>
      <c r="BL162" s="104" t="s">
        <v>374</v>
      </c>
      <c r="BM162" s="106"/>
      <c r="BN162" s="386"/>
      <c r="BO162" s="386"/>
      <c r="BP162" s="386"/>
      <c r="BQ162" s="386"/>
      <c r="BR162" s="387" t="s">
        <v>373</v>
      </c>
      <c r="BS162" s="387"/>
      <c r="BT162" s="106"/>
      <c r="BU162" s="106" t="s">
        <v>364</v>
      </c>
      <c r="BV162" s="104" t="s">
        <v>374</v>
      </c>
      <c r="BW162" s="106" t="s">
        <v>30</v>
      </c>
      <c r="BX162" s="386"/>
      <c r="BY162" s="386"/>
      <c r="BZ162" s="386"/>
      <c r="CA162" s="386"/>
      <c r="CB162" s="229"/>
      <c r="CC162" s="97"/>
      <c r="CD162" s="97"/>
    </row>
    <row r="163" spans="1:82" ht="23.25" customHeight="1">
      <c r="A163" s="96">
        <v>181</v>
      </c>
      <c r="B163" s="113"/>
      <c r="C163" s="114" t="s">
        <v>399</v>
      </c>
      <c r="D163" s="384"/>
      <c r="E163" s="384"/>
      <c r="F163" s="384"/>
      <c r="G163" s="384"/>
      <c r="H163" s="384"/>
      <c r="I163" s="125" t="s">
        <v>373</v>
      </c>
      <c r="J163" s="119" t="s">
        <v>343</v>
      </c>
      <c r="K163" s="119"/>
      <c r="L163" s="119"/>
      <c r="M163" s="119" t="s">
        <v>343</v>
      </c>
      <c r="N163" s="119" t="s">
        <v>374</v>
      </c>
      <c r="O163" s="385" t="s">
        <v>387</v>
      </c>
      <c r="P163" s="385"/>
      <c r="Q163" s="385"/>
      <c r="R163" s="385"/>
      <c r="S163" s="385"/>
      <c r="T163" s="375" t="s">
        <v>373</v>
      </c>
      <c r="U163" s="375"/>
      <c r="V163" s="118"/>
      <c r="W163" s="119"/>
      <c r="X163" s="126" t="s">
        <v>374</v>
      </c>
      <c r="Y163" s="118"/>
      <c r="Z163" s="376"/>
      <c r="AA163" s="376"/>
      <c r="AB163" s="376"/>
      <c r="AC163" s="376"/>
      <c r="AD163" s="375" t="s">
        <v>373</v>
      </c>
      <c r="AE163" s="375"/>
      <c r="AF163" s="118"/>
      <c r="AG163" s="119"/>
      <c r="AH163" s="126" t="s">
        <v>374</v>
      </c>
      <c r="AI163" s="118"/>
      <c r="AJ163" s="376"/>
      <c r="AK163" s="376"/>
      <c r="AL163" s="376"/>
      <c r="AM163" s="376"/>
      <c r="AN163" s="375" t="s">
        <v>373</v>
      </c>
      <c r="AO163" s="375"/>
      <c r="AP163" s="118"/>
      <c r="AQ163" s="119"/>
      <c r="AR163" s="126" t="s">
        <v>374</v>
      </c>
      <c r="AS163" s="118"/>
      <c r="AT163" s="376"/>
      <c r="AU163" s="376"/>
      <c r="AV163" s="376"/>
      <c r="AW163" s="376"/>
      <c r="AX163" s="375" t="s">
        <v>373</v>
      </c>
      <c r="AY163" s="375"/>
      <c r="AZ163" s="118"/>
      <c r="BA163" s="119"/>
      <c r="BB163" s="126" t="s">
        <v>374</v>
      </c>
      <c r="BC163" s="118"/>
      <c r="BD163" s="376"/>
      <c r="BE163" s="376"/>
      <c r="BF163" s="376"/>
      <c r="BG163" s="376"/>
      <c r="BH163" s="375" t="s">
        <v>373</v>
      </c>
      <c r="BI163" s="375"/>
      <c r="BJ163" s="118"/>
      <c r="BK163" s="119"/>
      <c r="BL163" s="126" t="s">
        <v>374</v>
      </c>
      <c r="BM163" s="118"/>
      <c r="BN163" s="376"/>
      <c r="BO163" s="376"/>
      <c r="BP163" s="376"/>
      <c r="BQ163" s="376"/>
      <c r="BR163" s="375" t="s">
        <v>373</v>
      </c>
      <c r="BS163" s="375"/>
      <c r="BT163" s="118"/>
      <c r="BU163" s="119" t="s">
        <v>343</v>
      </c>
      <c r="BV163" s="126" t="s">
        <v>374</v>
      </c>
      <c r="BW163" s="118" t="s">
        <v>24</v>
      </c>
      <c r="BX163" s="376"/>
      <c r="BY163" s="376"/>
      <c r="BZ163" s="376"/>
      <c r="CA163" s="376"/>
      <c r="CB163" s="222"/>
      <c r="CC163" s="121" t="s">
        <v>343</v>
      </c>
      <c r="CD163" s="123"/>
    </row>
    <row r="164" spans="1:82" ht="13.5" customHeight="1">
      <c r="A164" s="96">
        <v>182</v>
      </c>
      <c r="B164" s="113"/>
      <c r="C164" s="114" t="s">
        <v>400</v>
      </c>
      <c r="D164" s="384"/>
      <c r="E164" s="384"/>
      <c r="F164" s="384"/>
      <c r="G164" s="384"/>
      <c r="H164" s="384"/>
      <c r="I164" s="125" t="s">
        <v>373</v>
      </c>
      <c r="J164" s="119" t="s">
        <v>344</v>
      </c>
      <c r="K164" s="119"/>
      <c r="L164" s="119"/>
      <c r="M164" s="119" t="s">
        <v>344</v>
      </c>
      <c r="N164" s="119" t="s">
        <v>374</v>
      </c>
      <c r="O164" s="385" t="s">
        <v>377</v>
      </c>
      <c r="P164" s="385"/>
      <c r="Q164" s="385"/>
      <c r="R164" s="385"/>
      <c r="S164" s="385"/>
      <c r="T164" s="375" t="s">
        <v>373</v>
      </c>
      <c r="U164" s="375"/>
      <c r="V164" s="118"/>
      <c r="W164" s="119"/>
      <c r="X164" s="126" t="s">
        <v>374</v>
      </c>
      <c r="Y164" s="118"/>
      <c r="Z164" s="376"/>
      <c r="AA164" s="376"/>
      <c r="AB164" s="376"/>
      <c r="AC164" s="376"/>
      <c r="AD164" s="375" t="s">
        <v>373</v>
      </c>
      <c r="AE164" s="375"/>
      <c r="AF164" s="118"/>
      <c r="AG164" s="119"/>
      <c r="AH164" s="126" t="s">
        <v>374</v>
      </c>
      <c r="AI164" s="118"/>
      <c r="AJ164" s="376"/>
      <c r="AK164" s="376"/>
      <c r="AL164" s="376"/>
      <c r="AM164" s="376"/>
      <c r="AN164" s="375" t="s">
        <v>373</v>
      </c>
      <c r="AO164" s="375"/>
      <c r="AP164" s="118"/>
      <c r="AQ164" s="119"/>
      <c r="AR164" s="126" t="s">
        <v>374</v>
      </c>
      <c r="AS164" s="118"/>
      <c r="AT164" s="376"/>
      <c r="AU164" s="376"/>
      <c r="AV164" s="376"/>
      <c r="AW164" s="376"/>
      <c r="AX164" s="375" t="s">
        <v>373</v>
      </c>
      <c r="AY164" s="375"/>
      <c r="AZ164" s="118"/>
      <c r="BA164" s="119"/>
      <c r="BB164" s="126" t="s">
        <v>374</v>
      </c>
      <c r="BC164" s="118"/>
      <c r="BD164" s="376"/>
      <c r="BE164" s="376"/>
      <c r="BF164" s="376"/>
      <c r="BG164" s="376"/>
      <c r="BH164" s="375" t="s">
        <v>373</v>
      </c>
      <c r="BI164" s="375"/>
      <c r="BJ164" s="118"/>
      <c r="BK164" s="119"/>
      <c r="BL164" s="126" t="s">
        <v>374</v>
      </c>
      <c r="BM164" s="118"/>
      <c r="BN164" s="376"/>
      <c r="BO164" s="376"/>
      <c r="BP164" s="376"/>
      <c r="BQ164" s="376"/>
      <c r="BR164" s="375" t="s">
        <v>373</v>
      </c>
      <c r="BS164" s="375"/>
      <c r="BT164" s="118"/>
      <c r="BU164" s="119" t="s">
        <v>344</v>
      </c>
      <c r="BV164" s="126" t="s">
        <v>374</v>
      </c>
      <c r="BW164" s="118" t="s">
        <v>12</v>
      </c>
      <c r="BX164" s="376"/>
      <c r="BY164" s="376"/>
      <c r="BZ164" s="376"/>
      <c r="CA164" s="376"/>
      <c r="CB164" s="222"/>
      <c r="CC164" s="121" t="s">
        <v>344</v>
      </c>
      <c r="CD164" s="123"/>
    </row>
    <row r="165" spans="1:82" ht="13.5" customHeight="1">
      <c r="A165" s="96">
        <v>183</v>
      </c>
      <c r="B165" s="113"/>
      <c r="C165" s="114" t="s">
        <v>401</v>
      </c>
      <c r="D165" s="384"/>
      <c r="E165" s="384"/>
      <c r="F165" s="384"/>
      <c r="G165" s="384"/>
      <c r="H165" s="384"/>
      <c r="I165" s="125" t="s">
        <v>373</v>
      </c>
      <c r="J165" s="119"/>
      <c r="K165" s="119"/>
      <c r="L165" s="119"/>
      <c r="M165" s="119"/>
      <c r="N165" s="119" t="s">
        <v>374</v>
      </c>
      <c r="O165" s="385"/>
      <c r="P165" s="385"/>
      <c r="Q165" s="385"/>
      <c r="R165" s="385"/>
      <c r="S165" s="385"/>
      <c r="T165" s="375" t="s">
        <v>373</v>
      </c>
      <c r="U165" s="375"/>
      <c r="V165" s="118"/>
      <c r="W165" s="119"/>
      <c r="X165" s="126" t="s">
        <v>374</v>
      </c>
      <c r="Y165" s="118"/>
      <c r="Z165" s="376"/>
      <c r="AA165" s="376"/>
      <c r="AB165" s="376"/>
      <c r="AC165" s="376"/>
      <c r="AD165" s="375" t="s">
        <v>373</v>
      </c>
      <c r="AE165" s="375"/>
      <c r="AF165" s="118"/>
      <c r="AG165" s="119"/>
      <c r="AH165" s="126" t="s">
        <v>374</v>
      </c>
      <c r="AI165" s="118"/>
      <c r="AJ165" s="376"/>
      <c r="AK165" s="376"/>
      <c r="AL165" s="376"/>
      <c r="AM165" s="376"/>
      <c r="AN165" s="375" t="s">
        <v>373</v>
      </c>
      <c r="AO165" s="375"/>
      <c r="AP165" s="118"/>
      <c r="AQ165" s="119"/>
      <c r="AR165" s="126" t="s">
        <v>374</v>
      </c>
      <c r="AS165" s="118"/>
      <c r="AT165" s="376"/>
      <c r="AU165" s="376"/>
      <c r="AV165" s="376"/>
      <c r="AW165" s="376"/>
      <c r="AX165" s="375" t="s">
        <v>373</v>
      </c>
      <c r="AY165" s="375"/>
      <c r="AZ165" s="118"/>
      <c r="BA165" s="119"/>
      <c r="BB165" s="126" t="s">
        <v>374</v>
      </c>
      <c r="BC165" s="118"/>
      <c r="BD165" s="376"/>
      <c r="BE165" s="376"/>
      <c r="BF165" s="376"/>
      <c r="BG165" s="376"/>
      <c r="BH165" s="375" t="s">
        <v>373</v>
      </c>
      <c r="BI165" s="375"/>
      <c r="BJ165" s="118"/>
      <c r="BK165" s="119"/>
      <c r="BL165" s="126" t="s">
        <v>374</v>
      </c>
      <c r="BM165" s="118"/>
      <c r="BN165" s="376"/>
      <c r="BO165" s="376"/>
      <c r="BP165" s="376"/>
      <c r="BQ165" s="376"/>
      <c r="BR165" s="375" t="s">
        <v>373</v>
      </c>
      <c r="BS165" s="375"/>
      <c r="BT165" s="118"/>
      <c r="BU165" s="119"/>
      <c r="BV165" s="126" t="s">
        <v>374</v>
      </c>
      <c r="BW165" s="118"/>
      <c r="BX165" s="376"/>
      <c r="BY165" s="376"/>
      <c r="BZ165" s="376"/>
      <c r="CA165" s="376"/>
      <c r="CB165" s="222"/>
      <c r="CC165" s="121"/>
      <c r="CD165" s="123"/>
    </row>
    <row r="166" spans="1:82" ht="13.5" customHeight="1">
      <c r="A166" s="96">
        <v>184</v>
      </c>
      <c r="B166" s="113"/>
      <c r="C166" s="114" t="s">
        <v>402</v>
      </c>
      <c r="D166" s="384"/>
      <c r="E166" s="384"/>
      <c r="F166" s="384"/>
      <c r="G166" s="384"/>
      <c r="H166" s="384"/>
      <c r="I166" s="125" t="s">
        <v>373</v>
      </c>
      <c r="J166" s="119"/>
      <c r="K166" s="119"/>
      <c r="L166" s="119"/>
      <c r="M166" s="119"/>
      <c r="N166" s="119" t="s">
        <v>374</v>
      </c>
      <c r="O166" s="385"/>
      <c r="P166" s="385"/>
      <c r="Q166" s="385"/>
      <c r="R166" s="385"/>
      <c r="S166" s="385"/>
      <c r="T166" s="375" t="s">
        <v>373</v>
      </c>
      <c r="U166" s="375"/>
      <c r="V166" s="118"/>
      <c r="W166" s="119"/>
      <c r="X166" s="126" t="s">
        <v>374</v>
      </c>
      <c r="Y166" s="118"/>
      <c r="Z166" s="376"/>
      <c r="AA166" s="376"/>
      <c r="AB166" s="376"/>
      <c r="AC166" s="376"/>
      <c r="AD166" s="375" t="s">
        <v>373</v>
      </c>
      <c r="AE166" s="375"/>
      <c r="AF166" s="118"/>
      <c r="AG166" s="119"/>
      <c r="AH166" s="126" t="s">
        <v>374</v>
      </c>
      <c r="AI166" s="118"/>
      <c r="AJ166" s="376"/>
      <c r="AK166" s="376"/>
      <c r="AL166" s="376"/>
      <c r="AM166" s="376"/>
      <c r="AN166" s="375" t="s">
        <v>373</v>
      </c>
      <c r="AO166" s="375"/>
      <c r="AP166" s="118"/>
      <c r="AQ166" s="119"/>
      <c r="AR166" s="126" t="s">
        <v>374</v>
      </c>
      <c r="AS166" s="118"/>
      <c r="AT166" s="376"/>
      <c r="AU166" s="376"/>
      <c r="AV166" s="376"/>
      <c r="AW166" s="376"/>
      <c r="AX166" s="375" t="s">
        <v>373</v>
      </c>
      <c r="AY166" s="375"/>
      <c r="AZ166" s="118"/>
      <c r="BA166" s="119"/>
      <c r="BB166" s="126" t="s">
        <v>374</v>
      </c>
      <c r="BC166" s="118"/>
      <c r="BD166" s="376"/>
      <c r="BE166" s="376"/>
      <c r="BF166" s="376"/>
      <c r="BG166" s="376"/>
      <c r="BH166" s="375" t="s">
        <v>373</v>
      </c>
      <c r="BI166" s="375"/>
      <c r="BJ166" s="118"/>
      <c r="BK166" s="119"/>
      <c r="BL166" s="126" t="s">
        <v>374</v>
      </c>
      <c r="BM166" s="118"/>
      <c r="BN166" s="376"/>
      <c r="BO166" s="376"/>
      <c r="BP166" s="376"/>
      <c r="BQ166" s="376"/>
      <c r="BR166" s="375" t="s">
        <v>373</v>
      </c>
      <c r="BS166" s="375"/>
      <c r="BT166" s="118"/>
      <c r="BU166" s="119"/>
      <c r="BV166" s="126" t="s">
        <v>374</v>
      </c>
      <c r="BW166" s="118"/>
      <c r="BX166" s="376"/>
      <c r="BY166" s="376"/>
      <c r="BZ166" s="376"/>
      <c r="CA166" s="376"/>
      <c r="CB166" s="222"/>
      <c r="CC166" s="121"/>
      <c r="CD166" s="123"/>
    </row>
    <row r="167" spans="1:82" ht="3.75" customHeight="1" thickBot="1">
      <c r="A167" s="96">
        <v>185</v>
      </c>
      <c r="B167" s="97"/>
      <c r="C167" s="98"/>
      <c r="D167" s="97"/>
      <c r="E167" s="97"/>
      <c r="F167" s="97"/>
      <c r="G167" s="221"/>
      <c r="H167" s="221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221"/>
      <c r="CC167" s="97"/>
      <c r="CD167" s="97"/>
    </row>
    <row r="168" spans="1:82" ht="13.5" customHeight="1">
      <c r="A168" s="96">
        <v>186</v>
      </c>
      <c r="B168" s="133"/>
      <c r="C168" s="381" t="s">
        <v>403</v>
      </c>
      <c r="D168" s="381"/>
      <c r="E168" s="381"/>
      <c r="F168" s="381"/>
      <c r="G168" s="381"/>
      <c r="H168" s="381"/>
      <c r="I168" s="381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3"/>
      <c r="U168" s="383"/>
      <c r="V168" s="383"/>
      <c r="W168" s="383"/>
      <c r="X168" s="383"/>
      <c r="Y168" s="383"/>
      <c r="Z168" s="383"/>
      <c r="AA168" s="383"/>
      <c r="AB168" s="383"/>
      <c r="AC168" s="383"/>
      <c r="AD168" s="383"/>
      <c r="AE168" s="383"/>
      <c r="AF168" s="383"/>
      <c r="AG168" s="383"/>
      <c r="AH168" s="383"/>
      <c r="AI168" s="383"/>
      <c r="AJ168" s="383"/>
      <c r="AK168" s="383"/>
      <c r="AL168" s="383"/>
      <c r="AM168" s="383"/>
      <c r="AN168" s="383"/>
      <c r="AO168" s="383"/>
      <c r="AP168" s="383"/>
      <c r="AQ168" s="383"/>
      <c r="AR168" s="383"/>
      <c r="AS168" s="383"/>
      <c r="AT168" s="383"/>
      <c r="AU168" s="383"/>
      <c r="AV168" s="383"/>
      <c r="AW168" s="383"/>
      <c r="AX168" s="383"/>
      <c r="AY168" s="383"/>
      <c r="AZ168" s="383"/>
      <c r="BA168" s="383"/>
      <c r="BB168" s="383"/>
      <c r="BC168" s="383"/>
      <c r="BD168" s="383"/>
      <c r="BE168" s="383"/>
      <c r="BF168" s="383"/>
      <c r="BG168" s="383"/>
      <c r="BH168" s="383"/>
      <c r="BI168" s="383"/>
      <c r="BJ168" s="383"/>
      <c r="BK168" s="383"/>
      <c r="BL168" s="383"/>
      <c r="BM168" s="383"/>
      <c r="BN168" s="383"/>
      <c r="BO168" s="383"/>
      <c r="BP168" s="383"/>
      <c r="BQ168" s="383"/>
      <c r="BR168" s="383"/>
      <c r="BS168" s="383"/>
      <c r="BT168" s="383"/>
      <c r="BU168" s="383"/>
      <c r="BV168" s="383"/>
      <c r="BW168" s="383"/>
      <c r="BX168" s="383"/>
      <c r="BY168" s="383"/>
      <c r="BZ168" s="383"/>
      <c r="CA168" s="383"/>
      <c r="CB168" s="229"/>
      <c r="CC168" s="97"/>
      <c r="CD168" s="97"/>
    </row>
    <row r="169" spans="1:82" ht="13.5" customHeight="1" thickBot="1">
      <c r="A169" s="96">
        <v>187</v>
      </c>
      <c r="B169" s="134"/>
      <c r="C169" s="379" t="s">
        <v>404</v>
      </c>
      <c r="D169" s="379"/>
      <c r="E169" s="379"/>
      <c r="F169" s="379"/>
      <c r="G169" s="379"/>
      <c r="H169" s="379"/>
      <c r="I169" s="379"/>
      <c r="J169" s="380"/>
      <c r="K169" s="380"/>
      <c r="L169" s="380"/>
      <c r="M169" s="380"/>
      <c r="N169" s="380"/>
      <c r="O169" s="380"/>
      <c r="P169" s="380"/>
      <c r="Q169" s="380"/>
      <c r="R169" s="380"/>
      <c r="S169" s="380"/>
      <c r="T169" s="378"/>
      <c r="U169" s="378"/>
      <c r="V169" s="378"/>
      <c r="W169" s="378"/>
      <c r="X169" s="378"/>
      <c r="Y169" s="378"/>
      <c r="Z169" s="378"/>
      <c r="AA169" s="378"/>
      <c r="AB169" s="378"/>
      <c r="AC169" s="378"/>
      <c r="AD169" s="378"/>
      <c r="AE169" s="378"/>
      <c r="AF169" s="378"/>
      <c r="AG169" s="378"/>
      <c r="AH169" s="378"/>
      <c r="AI169" s="378"/>
      <c r="AJ169" s="378"/>
      <c r="AK169" s="378"/>
      <c r="AL169" s="378"/>
      <c r="AM169" s="378"/>
      <c r="AN169" s="378"/>
      <c r="AO169" s="378"/>
      <c r="AP169" s="378"/>
      <c r="AQ169" s="378"/>
      <c r="AR169" s="378"/>
      <c r="AS169" s="378"/>
      <c r="AT169" s="378"/>
      <c r="AU169" s="378"/>
      <c r="AV169" s="378"/>
      <c r="AW169" s="378"/>
      <c r="AX169" s="378"/>
      <c r="AY169" s="378"/>
      <c r="AZ169" s="378"/>
      <c r="BA169" s="378"/>
      <c r="BB169" s="378"/>
      <c r="BC169" s="378"/>
      <c r="BD169" s="378"/>
      <c r="BE169" s="378"/>
      <c r="BF169" s="378"/>
      <c r="BG169" s="378"/>
      <c r="BH169" s="378"/>
      <c r="BI169" s="378"/>
      <c r="BJ169" s="378"/>
      <c r="BK169" s="378"/>
      <c r="BL169" s="378"/>
      <c r="BM169" s="378"/>
      <c r="BN169" s="378"/>
      <c r="BO169" s="378"/>
      <c r="BP169" s="378"/>
      <c r="BQ169" s="378"/>
      <c r="BR169" s="378"/>
      <c r="BS169" s="378"/>
      <c r="BT169" s="378"/>
      <c r="BU169" s="378"/>
      <c r="BV169" s="378"/>
      <c r="BW169" s="378"/>
      <c r="BX169" s="378"/>
      <c r="BY169" s="378"/>
      <c r="BZ169" s="378"/>
      <c r="CA169" s="378"/>
      <c r="CB169" s="229"/>
      <c r="CC169" s="97"/>
      <c r="CD169" s="97"/>
    </row>
    <row r="170" spans="1:82" ht="3.75" customHeight="1" thickBot="1">
      <c r="A170" s="96">
        <v>188</v>
      </c>
      <c r="B170" s="97"/>
      <c r="C170" s="98"/>
      <c r="D170" s="97"/>
      <c r="E170" s="97"/>
      <c r="F170" s="97"/>
      <c r="G170" s="221"/>
      <c r="H170" s="221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221"/>
      <c r="CC170" s="97"/>
      <c r="CD170" s="97"/>
    </row>
    <row r="171" spans="1:82" ht="13.5" customHeight="1">
      <c r="A171" s="96">
        <v>189</v>
      </c>
      <c r="B171" s="133"/>
      <c r="C171" s="381" t="s">
        <v>405</v>
      </c>
      <c r="D171" s="381"/>
      <c r="E171" s="381"/>
      <c r="F171" s="381"/>
      <c r="G171" s="381"/>
      <c r="H171" s="381"/>
      <c r="I171" s="381"/>
      <c r="J171" s="382"/>
      <c r="K171" s="382"/>
      <c r="L171" s="382"/>
      <c r="M171" s="382"/>
      <c r="N171" s="382"/>
      <c r="O171" s="382"/>
      <c r="P171" s="382"/>
      <c r="Q171" s="382"/>
      <c r="R171" s="382"/>
      <c r="S171" s="382"/>
      <c r="T171" s="383"/>
      <c r="U171" s="383"/>
      <c r="V171" s="383"/>
      <c r="W171" s="383"/>
      <c r="X171" s="383"/>
      <c r="Y171" s="383"/>
      <c r="Z171" s="383"/>
      <c r="AA171" s="383"/>
      <c r="AB171" s="383"/>
      <c r="AC171" s="383"/>
      <c r="AD171" s="383"/>
      <c r="AE171" s="383"/>
      <c r="AF171" s="383"/>
      <c r="AG171" s="383"/>
      <c r="AH171" s="383"/>
      <c r="AI171" s="383"/>
      <c r="AJ171" s="383"/>
      <c r="AK171" s="383"/>
      <c r="AL171" s="383"/>
      <c r="AM171" s="383"/>
      <c r="AN171" s="383"/>
      <c r="AO171" s="383"/>
      <c r="AP171" s="383"/>
      <c r="AQ171" s="383"/>
      <c r="AR171" s="383"/>
      <c r="AS171" s="383"/>
      <c r="AT171" s="383"/>
      <c r="AU171" s="383"/>
      <c r="AV171" s="383"/>
      <c r="AW171" s="383"/>
      <c r="AX171" s="383"/>
      <c r="AY171" s="383"/>
      <c r="AZ171" s="383"/>
      <c r="BA171" s="383"/>
      <c r="BB171" s="383"/>
      <c r="BC171" s="383"/>
      <c r="BD171" s="383"/>
      <c r="BE171" s="383"/>
      <c r="BF171" s="383"/>
      <c r="BG171" s="383"/>
      <c r="BH171" s="383"/>
      <c r="BI171" s="383"/>
      <c r="BJ171" s="383"/>
      <c r="BK171" s="383"/>
      <c r="BL171" s="383"/>
      <c r="BM171" s="383"/>
      <c r="BN171" s="383"/>
      <c r="BO171" s="383"/>
      <c r="BP171" s="383"/>
      <c r="BQ171" s="383"/>
      <c r="BR171" s="383"/>
      <c r="BS171" s="383"/>
      <c r="BT171" s="383"/>
      <c r="BU171" s="383"/>
      <c r="BV171" s="383"/>
      <c r="BW171" s="383"/>
      <c r="BX171" s="383"/>
      <c r="BY171" s="383"/>
      <c r="BZ171" s="383"/>
      <c r="CA171" s="383"/>
      <c r="CB171" s="229"/>
      <c r="CC171" s="97"/>
      <c r="CD171" s="97"/>
    </row>
    <row r="172" spans="1:82" ht="13.5" customHeight="1" thickBot="1">
      <c r="A172" s="96">
        <v>190</v>
      </c>
      <c r="B172" s="134"/>
      <c r="C172" s="379" t="s">
        <v>404</v>
      </c>
      <c r="D172" s="379"/>
      <c r="E172" s="379"/>
      <c r="F172" s="379"/>
      <c r="G172" s="379"/>
      <c r="H172" s="379"/>
      <c r="I172" s="379"/>
      <c r="J172" s="380"/>
      <c r="K172" s="380"/>
      <c r="L172" s="380"/>
      <c r="M172" s="380"/>
      <c r="N172" s="380"/>
      <c r="O172" s="380"/>
      <c r="P172" s="380"/>
      <c r="Q172" s="380"/>
      <c r="R172" s="380"/>
      <c r="S172" s="380"/>
      <c r="T172" s="378"/>
      <c r="U172" s="378"/>
      <c r="V172" s="378"/>
      <c r="W172" s="378"/>
      <c r="X172" s="378"/>
      <c r="Y172" s="378"/>
      <c r="Z172" s="378"/>
      <c r="AA172" s="378"/>
      <c r="AB172" s="378"/>
      <c r="AC172" s="378"/>
      <c r="AD172" s="378"/>
      <c r="AE172" s="378"/>
      <c r="AF172" s="378"/>
      <c r="AG172" s="378"/>
      <c r="AH172" s="378"/>
      <c r="AI172" s="378"/>
      <c r="AJ172" s="378"/>
      <c r="AK172" s="378"/>
      <c r="AL172" s="378"/>
      <c r="AM172" s="378"/>
      <c r="AN172" s="378"/>
      <c r="AO172" s="378"/>
      <c r="AP172" s="378"/>
      <c r="AQ172" s="378"/>
      <c r="AR172" s="378"/>
      <c r="AS172" s="378"/>
      <c r="AT172" s="378"/>
      <c r="AU172" s="378"/>
      <c r="AV172" s="378"/>
      <c r="AW172" s="378"/>
      <c r="AX172" s="378"/>
      <c r="AY172" s="378"/>
      <c r="AZ172" s="378"/>
      <c r="BA172" s="378"/>
      <c r="BB172" s="378"/>
      <c r="BC172" s="378"/>
      <c r="BD172" s="378"/>
      <c r="BE172" s="378"/>
      <c r="BF172" s="378"/>
      <c r="BG172" s="378"/>
      <c r="BH172" s="378"/>
      <c r="BI172" s="378"/>
      <c r="BJ172" s="378"/>
      <c r="BK172" s="378"/>
      <c r="BL172" s="378"/>
      <c r="BM172" s="378"/>
      <c r="BN172" s="378"/>
      <c r="BO172" s="378"/>
      <c r="BP172" s="378"/>
      <c r="BQ172" s="378"/>
      <c r="BR172" s="378"/>
      <c r="BS172" s="378"/>
      <c r="BT172" s="378"/>
      <c r="BU172" s="378"/>
      <c r="BV172" s="378"/>
      <c r="BW172" s="378"/>
      <c r="BX172" s="378"/>
      <c r="BY172" s="378"/>
      <c r="BZ172" s="378"/>
      <c r="CA172" s="378"/>
      <c r="CB172" s="229"/>
      <c r="CC172" s="97"/>
      <c r="CD172" s="97"/>
    </row>
    <row r="173" spans="1:82" ht="3.75" customHeight="1" thickBot="1">
      <c r="A173" s="96">
        <v>191</v>
      </c>
      <c r="B173" s="97"/>
      <c r="C173" s="98"/>
      <c r="D173" s="97"/>
      <c r="E173" s="97"/>
      <c r="F173" s="97"/>
      <c r="G173" s="221"/>
      <c r="H173" s="221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221"/>
      <c r="CC173" s="97"/>
      <c r="CD173" s="97"/>
    </row>
    <row r="174" spans="1:82" ht="13.5" customHeight="1" thickBot="1">
      <c r="A174" s="100">
        <v>192</v>
      </c>
      <c r="B174" s="106"/>
      <c r="C174" s="130" t="s">
        <v>406</v>
      </c>
      <c r="D174" s="103" t="s">
        <v>70</v>
      </c>
      <c r="E174" s="104" t="s">
        <v>36</v>
      </c>
      <c r="F174" s="104" t="s">
        <v>184</v>
      </c>
      <c r="G174" s="233"/>
      <c r="H174" s="233" t="s">
        <v>12</v>
      </c>
      <c r="I174" s="105" t="s">
        <v>47</v>
      </c>
      <c r="J174" s="106" t="s">
        <v>407</v>
      </c>
      <c r="K174" s="106" t="s">
        <v>408</v>
      </c>
      <c r="L174" s="106"/>
      <c r="M174" s="106" t="s">
        <v>409</v>
      </c>
      <c r="N174" s="106" t="s">
        <v>410</v>
      </c>
      <c r="O174" s="106" t="s">
        <v>411</v>
      </c>
      <c r="P174" s="106" t="s">
        <v>147</v>
      </c>
      <c r="Q174" s="106"/>
      <c r="R174" s="106"/>
      <c r="S174" s="107"/>
      <c r="T174" s="108" t="s">
        <v>334</v>
      </c>
      <c r="U174" s="106" t="s">
        <v>335</v>
      </c>
      <c r="V174" s="106"/>
      <c r="W174" s="106" t="s">
        <v>336</v>
      </c>
      <c r="X174" s="106" t="s">
        <v>347</v>
      </c>
      <c r="Y174" s="106" t="s">
        <v>348</v>
      </c>
      <c r="Z174" s="106"/>
      <c r="AA174" s="106"/>
      <c r="AB174" s="106"/>
      <c r="AC174" s="107"/>
      <c r="AD174" s="108" t="s">
        <v>349</v>
      </c>
      <c r="AE174" s="106" t="s">
        <v>350</v>
      </c>
      <c r="AF174" s="106"/>
      <c r="AG174" s="106" t="s">
        <v>351</v>
      </c>
      <c r="AH174" s="106" t="s">
        <v>352</v>
      </c>
      <c r="AI174" s="106" t="s">
        <v>353</v>
      </c>
      <c r="AJ174" s="106"/>
      <c r="AK174" s="106"/>
      <c r="AL174" s="106"/>
      <c r="AM174" s="107"/>
      <c r="AN174" s="108" t="s">
        <v>354</v>
      </c>
      <c r="AO174" s="106" t="s">
        <v>355</v>
      </c>
      <c r="AP174" s="106"/>
      <c r="AQ174" s="106" t="s">
        <v>337</v>
      </c>
      <c r="AR174" s="106" t="s">
        <v>308</v>
      </c>
      <c r="AS174" s="106" t="s">
        <v>341</v>
      </c>
      <c r="AT174" s="106"/>
      <c r="AU174" s="106"/>
      <c r="AV174" s="106"/>
      <c r="AW174" s="107"/>
      <c r="AX174" s="108" t="s">
        <v>356</v>
      </c>
      <c r="AY174" s="106" t="s">
        <v>357</v>
      </c>
      <c r="AZ174" s="106"/>
      <c r="BA174" s="106" t="s">
        <v>358</v>
      </c>
      <c r="BB174" s="106" t="s">
        <v>359</v>
      </c>
      <c r="BC174" s="106" t="s">
        <v>360</v>
      </c>
      <c r="BD174" s="106"/>
      <c r="BE174" s="106"/>
      <c r="BF174" s="106"/>
      <c r="BG174" s="107"/>
      <c r="BH174" s="108" t="s">
        <v>354</v>
      </c>
      <c r="BI174" s="106" t="s">
        <v>355</v>
      </c>
      <c r="BJ174" s="106"/>
      <c r="BK174" s="106" t="s">
        <v>337</v>
      </c>
      <c r="BL174" s="106" t="s">
        <v>199</v>
      </c>
      <c r="BM174" s="106" t="s">
        <v>361</v>
      </c>
      <c r="BN174" s="106"/>
      <c r="BO174" s="106"/>
      <c r="BP174" s="106"/>
      <c r="BQ174" s="107"/>
      <c r="BR174" s="108" t="s">
        <v>342</v>
      </c>
      <c r="BS174" s="106" t="s">
        <v>343</v>
      </c>
      <c r="BT174" s="106"/>
      <c r="BU174" s="106" t="s">
        <v>362</v>
      </c>
      <c r="BV174" s="106" t="s">
        <v>187</v>
      </c>
      <c r="BW174" s="106" t="s">
        <v>363</v>
      </c>
      <c r="BX174" s="106"/>
      <c r="BY174" s="106"/>
      <c r="BZ174" s="106"/>
      <c r="CA174" s="107"/>
      <c r="CB174" s="220"/>
      <c r="CC174" s="108" t="s">
        <v>407</v>
      </c>
      <c r="CD174" s="107"/>
    </row>
    <row r="175" spans="1:82" ht="3.75" customHeight="1" thickBot="1">
      <c r="A175" s="96">
        <v>193</v>
      </c>
      <c r="B175" s="97"/>
      <c r="C175" s="98"/>
      <c r="D175" s="97"/>
      <c r="E175" s="97"/>
      <c r="F175" s="97"/>
      <c r="G175" s="221"/>
      <c r="H175" s="221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221"/>
      <c r="CC175" s="97"/>
      <c r="CD175" s="97"/>
    </row>
    <row r="176" spans="1:82" ht="33" customHeight="1" thickBot="1">
      <c r="A176" s="100">
        <v>194</v>
      </c>
      <c r="B176" s="106"/>
      <c r="C176" s="130" t="s">
        <v>412</v>
      </c>
      <c r="D176" s="103" t="s">
        <v>70</v>
      </c>
      <c r="E176" s="104" t="s">
        <v>36</v>
      </c>
      <c r="F176" s="104" t="s">
        <v>184</v>
      </c>
      <c r="G176" s="233"/>
      <c r="H176" s="233" t="s">
        <v>12</v>
      </c>
      <c r="I176" s="105" t="s">
        <v>47</v>
      </c>
      <c r="J176" s="106" t="s">
        <v>407</v>
      </c>
      <c r="K176" s="106" t="s">
        <v>408</v>
      </c>
      <c r="L176" s="106"/>
      <c r="M176" s="106" t="s">
        <v>409</v>
      </c>
      <c r="N176" s="106" t="s">
        <v>410</v>
      </c>
      <c r="O176" s="106" t="s">
        <v>411</v>
      </c>
      <c r="P176" s="106" t="s">
        <v>147</v>
      </c>
      <c r="Q176" s="106"/>
      <c r="R176" s="106"/>
      <c r="S176" s="107"/>
      <c r="T176" s="108" t="s">
        <v>334</v>
      </c>
      <c r="U176" s="106" t="s">
        <v>335</v>
      </c>
      <c r="V176" s="106"/>
      <c r="W176" s="106" t="s">
        <v>336</v>
      </c>
      <c r="X176" s="106" t="s">
        <v>347</v>
      </c>
      <c r="Y176" s="106" t="s">
        <v>348</v>
      </c>
      <c r="Z176" s="106"/>
      <c r="AA176" s="106"/>
      <c r="AB176" s="106"/>
      <c r="AC176" s="107"/>
      <c r="AD176" s="108" t="s">
        <v>349</v>
      </c>
      <c r="AE176" s="106" t="s">
        <v>350</v>
      </c>
      <c r="AF176" s="106"/>
      <c r="AG176" s="106" t="s">
        <v>351</v>
      </c>
      <c r="AH176" s="106" t="s">
        <v>352</v>
      </c>
      <c r="AI176" s="106" t="s">
        <v>353</v>
      </c>
      <c r="AJ176" s="106"/>
      <c r="AK176" s="106"/>
      <c r="AL176" s="106"/>
      <c r="AM176" s="107"/>
      <c r="AN176" s="108" t="s">
        <v>354</v>
      </c>
      <c r="AO176" s="106" t="s">
        <v>355</v>
      </c>
      <c r="AP176" s="106"/>
      <c r="AQ176" s="106" t="s">
        <v>337</v>
      </c>
      <c r="AR176" s="106" t="s">
        <v>308</v>
      </c>
      <c r="AS176" s="106" t="s">
        <v>341</v>
      </c>
      <c r="AT176" s="106"/>
      <c r="AU176" s="106"/>
      <c r="AV176" s="106"/>
      <c r="AW176" s="107"/>
      <c r="AX176" s="108" t="s">
        <v>356</v>
      </c>
      <c r="AY176" s="106" t="s">
        <v>357</v>
      </c>
      <c r="AZ176" s="106"/>
      <c r="BA176" s="106" t="s">
        <v>358</v>
      </c>
      <c r="BB176" s="106" t="s">
        <v>359</v>
      </c>
      <c r="BC176" s="106" t="s">
        <v>360</v>
      </c>
      <c r="BD176" s="106"/>
      <c r="BE176" s="106"/>
      <c r="BF176" s="106"/>
      <c r="BG176" s="107"/>
      <c r="BH176" s="108" t="s">
        <v>354</v>
      </c>
      <c r="BI176" s="106" t="s">
        <v>355</v>
      </c>
      <c r="BJ176" s="106"/>
      <c r="BK176" s="106" t="s">
        <v>337</v>
      </c>
      <c r="BL176" s="106" t="s">
        <v>199</v>
      </c>
      <c r="BM176" s="106" t="s">
        <v>361</v>
      </c>
      <c r="BN176" s="106"/>
      <c r="BO176" s="106"/>
      <c r="BP176" s="106"/>
      <c r="BQ176" s="107"/>
      <c r="BR176" s="108" t="s">
        <v>342</v>
      </c>
      <c r="BS176" s="106" t="s">
        <v>343</v>
      </c>
      <c r="BT176" s="106"/>
      <c r="BU176" s="106" t="s">
        <v>362</v>
      </c>
      <c r="BV176" s="106" t="s">
        <v>187</v>
      </c>
      <c r="BW176" s="106" t="s">
        <v>363</v>
      </c>
      <c r="BX176" s="106"/>
      <c r="BY176" s="106"/>
      <c r="BZ176" s="106"/>
      <c r="CA176" s="107"/>
      <c r="CB176" s="220"/>
      <c r="CC176" s="108" t="s">
        <v>407</v>
      </c>
      <c r="CD176" s="107"/>
    </row>
    <row r="177" spans="1:82" ht="3.75" customHeight="1">
      <c r="A177" s="96">
        <v>195</v>
      </c>
      <c r="B177" s="97"/>
      <c r="C177" s="98"/>
      <c r="D177" s="97"/>
      <c r="E177" s="97"/>
      <c r="F177" s="97"/>
      <c r="G177" s="221"/>
      <c r="H177" s="221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221"/>
      <c r="CC177" s="97"/>
      <c r="CD177" s="97"/>
    </row>
    <row r="178" spans="1:82" ht="13.5" customHeight="1">
      <c r="A178" s="135">
        <v>196</v>
      </c>
      <c r="B178" s="364"/>
      <c r="C178" s="363" t="s">
        <v>413</v>
      </c>
      <c r="D178" s="363"/>
      <c r="E178" s="363"/>
      <c r="F178" s="363"/>
      <c r="G178" s="363"/>
      <c r="H178" s="363"/>
      <c r="I178" s="363"/>
      <c r="J178" s="363"/>
      <c r="K178" s="363"/>
      <c r="L178" s="363"/>
      <c r="M178" s="363"/>
      <c r="N178" s="363"/>
      <c r="O178" s="363"/>
      <c r="P178" s="363"/>
      <c r="Q178" s="363"/>
      <c r="R178" s="363"/>
      <c r="S178" s="363"/>
      <c r="T178" s="377"/>
      <c r="U178" s="377"/>
      <c r="V178" s="377"/>
      <c r="W178" s="377"/>
      <c r="X178" s="377"/>
      <c r="Y178" s="377"/>
      <c r="Z178" s="377"/>
      <c r="AA178" s="377"/>
      <c r="AB178" s="377"/>
      <c r="AC178" s="377"/>
      <c r="AD178" s="377">
        <v>4</v>
      </c>
      <c r="AE178" s="377"/>
      <c r="AF178" s="377"/>
      <c r="AG178" s="377"/>
      <c r="AH178" s="377"/>
      <c r="AI178" s="377"/>
      <c r="AJ178" s="377"/>
      <c r="AK178" s="377"/>
      <c r="AL178" s="377"/>
      <c r="AM178" s="377"/>
      <c r="AN178" s="377">
        <v>3</v>
      </c>
      <c r="AO178" s="377"/>
      <c r="AP178" s="377"/>
      <c r="AQ178" s="377"/>
      <c r="AR178" s="377"/>
      <c r="AS178" s="377"/>
      <c r="AT178" s="377"/>
      <c r="AU178" s="377"/>
      <c r="AV178" s="377"/>
      <c r="AW178" s="377"/>
      <c r="AX178" s="377">
        <v>3</v>
      </c>
      <c r="AY178" s="377"/>
      <c r="AZ178" s="377"/>
      <c r="BA178" s="377"/>
      <c r="BB178" s="377"/>
      <c r="BC178" s="377"/>
      <c r="BD178" s="377"/>
      <c r="BE178" s="377"/>
      <c r="BF178" s="377"/>
      <c r="BG178" s="377"/>
      <c r="BH178" s="377">
        <v>3</v>
      </c>
      <c r="BI178" s="377"/>
      <c r="BJ178" s="377"/>
      <c r="BK178" s="377"/>
      <c r="BL178" s="377"/>
      <c r="BM178" s="377"/>
      <c r="BN178" s="377"/>
      <c r="BO178" s="377"/>
      <c r="BP178" s="377"/>
      <c r="BQ178" s="377"/>
      <c r="BR178" s="377">
        <v>3</v>
      </c>
      <c r="BS178" s="377"/>
      <c r="BT178" s="377"/>
      <c r="BU178" s="377"/>
      <c r="BV178" s="377"/>
      <c r="BW178" s="377"/>
      <c r="BX178" s="377"/>
      <c r="BY178" s="377"/>
      <c r="BZ178" s="377"/>
      <c r="CA178" s="377"/>
      <c r="CB178" s="364"/>
      <c r="CC178" s="364"/>
      <c r="CD178" s="364"/>
    </row>
    <row r="179" spans="1:82" ht="13.5" customHeight="1">
      <c r="A179" s="136">
        <v>197</v>
      </c>
      <c r="B179" s="364"/>
      <c r="C179" s="363" t="s">
        <v>414</v>
      </c>
      <c r="D179" s="363"/>
      <c r="E179" s="363"/>
      <c r="F179" s="363"/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63"/>
      <c r="R179" s="363"/>
      <c r="S179" s="363"/>
      <c r="T179" s="377"/>
      <c r="U179" s="377"/>
      <c r="V179" s="377"/>
      <c r="W179" s="377"/>
      <c r="X179" s="377"/>
      <c r="Y179" s="377"/>
      <c r="Z179" s="377"/>
      <c r="AA179" s="377"/>
      <c r="AB179" s="377"/>
      <c r="AC179" s="377"/>
      <c r="AD179" s="377"/>
      <c r="AE179" s="377"/>
      <c r="AF179" s="377"/>
      <c r="AG179" s="377"/>
      <c r="AH179" s="377"/>
      <c r="AI179" s="377"/>
      <c r="AJ179" s="377"/>
      <c r="AK179" s="377"/>
      <c r="AL179" s="377"/>
      <c r="AM179" s="377"/>
      <c r="AN179" s="377"/>
      <c r="AO179" s="377"/>
      <c r="AP179" s="377"/>
      <c r="AQ179" s="377"/>
      <c r="AR179" s="377"/>
      <c r="AS179" s="377"/>
      <c r="AT179" s="377"/>
      <c r="AU179" s="377"/>
      <c r="AV179" s="377"/>
      <c r="AW179" s="377"/>
      <c r="AX179" s="377"/>
      <c r="AY179" s="377"/>
      <c r="AZ179" s="377"/>
      <c r="BA179" s="377"/>
      <c r="BB179" s="377"/>
      <c r="BC179" s="377"/>
      <c r="BD179" s="377"/>
      <c r="BE179" s="377"/>
      <c r="BF179" s="377"/>
      <c r="BG179" s="377"/>
      <c r="BH179" s="377"/>
      <c r="BI179" s="377"/>
      <c r="BJ179" s="377"/>
      <c r="BK179" s="377"/>
      <c r="BL179" s="377"/>
      <c r="BM179" s="377"/>
      <c r="BN179" s="377"/>
      <c r="BO179" s="377"/>
      <c r="BP179" s="377"/>
      <c r="BQ179" s="377"/>
      <c r="BR179" s="377"/>
      <c r="BS179" s="377"/>
      <c r="BT179" s="377"/>
      <c r="BU179" s="377"/>
      <c r="BV179" s="377"/>
      <c r="BW179" s="377"/>
      <c r="BX179" s="377"/>
      <c r="BY179" s="377"/>
      <c r="BZ179" s="377"/>
      <c r="CA179" s="377"/>
      <c r="CB179" s="364"/>
      <c r="CC179" s="333"/>
      <c r="CD179" s="364"/>
    </row>
    <row r="180" spans="1:82" ht="13.5" customHeight="1">
      <c r="A180" s="136">
        <v>198</v>
      </c>
      <c r="B180" s="364"/>
      <c r="C180" s="363" t="s">
        <v>415</v>
      </c>
      <c r="D180" s="363"/>
      <c r="E180" s="363"/>
      <c r="F180" s="363"/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63"/>
      <c r="R180" s="363"/>
      <c r="S180" s="363"/>
      <c r="T180" s="377">
        <v>5</v>
      </c>
      <c r="U180" s="377"/>
      <c r="V180" s="377"/>
      <c r="W180" s="377"/>
      <c r="X180" s="377"/>
      <c r="Y180" s="377"/>
      <c r="Z180" s="377"/>
      <c r="AA180" s="377"/>
      <c r="AB180" s="377"/>
      <c r="AC180" s="377"/>
      <c r="AD180" s="377">
        <v>5</v>
      </c>
      <c r="AE180" s="377"/>
      <c r="AF180" s="377"/>
      <c r="AG180" s="377"/>
      <c r="AH180" s="377"/>
      <c r="AI180" s="377"/>
      <c r="AJ180" s="377"/>
      <c r="AK180" s="377"/>
      <c r="AL180" s="377"/>
      <c r="AM180" s="377"/>
      <c r="AN180" s="377">
        <v>7</v>
      </c>
      <c r="AO180" s="377"/>
      <c r="AP180" s="377"/>
      <c r="AQ180" s="377"/>
      <c r="AR180" s="377"/>
      <c r="AS180" s="377"/>
      <c r="AT180" s="377"/>
      <c r="AU180" s="377"/>
      <c r="AV180" s="377"/>
      <c r="AW180" s="377"/>
      <c r="AX180" s="377">
        <v>3</v>
      </c>
      <c r="AY180" s="377"/>
      <c r="AZ180" s="377"/>
      <c r="BA180" s="377"/>
      <c r="BB180" s="377"/>
      <c r="BC180" s="377"/>
      <c r="BD180" s="377"/>
      <c r="BE180" s="377"/>
      <c r="BF180" s="377"/>
      <c r="BG180" s="377"/>
      <c r="BH180" s="377">
        <v>5</v>
      </c>
      <c r="BI180" s="377"/>
      <c r="BJ180" s="377"/>
      <c r="BK180" s="377"/>
      <c r="BL180" s="377"/>
      <c r="BM180" s="377"/>
      <c r="BN180" s="377"/>
      <c r="BO180" s="377"/>
      <c r="BP180" s="377"/>
      <c r="BQ180" s="377"/>
      <c r="BR180" s="377">
        <v>4</v>
      </c>
      <c r="BS180" s="377"/>
      <c r="BT180" s="377"/>
      <c r="BU180" s="377"/>
      <c r="BV180" s="377"/>
      <c r="BW180" s="377"/>
      <c r="BX180" s="377"/>
      <c r="BY180" s="377"/>
      <c r="BZ180" s="377"/>
      <c r="CA180" s="377"/>
      <c r="CB180" s="364"/>
      <c r="CC180" s="333"/>
      <c r="CD180" s="364"/>
    </row>
    <row r="181" spans="1:82" ht="13.5" customHeight="1">
      <c r="A181" s="137">
        <v>200</v>
      </c>
      <c r="B181" s="364"/>
      <c r="C181" s="363" t="s">
        <v>416</v>
      </c>
      <c r="D181" s="363"/>
      <c r="E181" s="363"/>
      <c r="F181" s="363"/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63"/>
      <c r="R181" s="363"/>
      <c r="S181" s="363"/>
      <c r="T181" s="377"/>
      <c r="U181" s="377"/>
      <c r="V181" s="377"/>
      <c r="W181" s="377"/>
      <c r="X181" s="377"/>
      <c r="Y181" s="377"/>
      <c r="Z181" s="377"/>
      <c r="AA181" s="377"/>
      <c r="AB181" s="377"/>
      <c r="AC181" s="377"/>
      <c r="AD181" s="377"/>
      <c r="AE181" s="377"/>
      <c r="AF181" s="377"/>
      <c r="AG181" s="377"/>
      <c r="AH181" s="377"/>
      <c r="AI181" s="377"/>
      <c r="AJ181" s="377"/>
      <c r="AK181" s="377"/>
      <c r="AL181" s="377"/>
      <c r="AM181" s="377"/>
      <c r="AN181" s="377">
        <v>1</v>
      </c>
      <c r="AO181" s="377"/>
      <c r="AP181" s="377"/>
      <c r="AQ181" s="377"/>
      <c r="AR181" s="377"/>
      <c r="AS181" s="377"/>
      <c r="AT181" s="377"/>
      <c r="AU181" s="377"/>
      <c r="AV181" s="377"/>
      <c r="AW181" s="377"/>
      <c r="AX181" s="377"/>
      <c r="AY181" s="377"/>
      <c r="AZ181" s="377"/>
      <c r="BA181" s="377"/>
      <c r="BB181" s="377"/>
      <c r="BC181" s="377"/>
      <c r="BD181" s="377"/>
      <c r="BE181" s="377"/>
      <c r="BF181" s="377"/>
      <c r="BG181" s="377"/>
      <c r="BH181" s="377">
        <v>1</v>
      </c>
      <c r="BI181" s="377"/>
      <c r="BJ181" s="377"/>
      <c r="BK181" s="377"/>
      <c r="BL181" s="377"/>
      <c r="BM181" s="377"/>
      <c r="BN181" s="377"/>
      <c r="BO181" s="377"/>
      <c r="BP181" s="377"/>
      <c r="BQ181" s="377"/>
      <c r="BR181" s="377">
        <v>1</v>
      </c>
      <c r="BS181" s="377"/>
      <c r="BT181" s="377"/>
      <c r="BU181" s="377"/>
      <c r="BV181" s="377"/>
      <c r="BW181" s="377"/>
      <c r="BX181" s="377"/>
      <c r="BY181" s="377"/>
      <c r="BZ181" s="377"/>
      <c r="CA181" s="377"/>
      <c r="CB181" s="364"/>
      <c r="CC181" s="364"/>
      <c r="CD181" s="364"/>
    </row>
  </sheetData>
  <sheetProtection/>
  <mergeCells count="437">
    <mergeCell ref="A2:A7"/>
    <mergeCell ref="B2:B7"/>
    <mergeCell ref="C2:C7"/>
    <mergeCell ref="D2:I3"/>
    <mergeCell ref="J2:S3"/>
    <mergeCell ref="T2:CA2"/>
    <mergeCell ref="D4:D7"/>
    <mergeCell ref="E4:E7"/>
    <mergeCell ref="F4:F7"/>
    <mergeCell ref="T3:AM3"/>
    <mergeCell ref="AN3:BG3"/>
    <mergeCell ref="BH3:CA3"/>
    <mergeCell ref="AX4:BG4"/>
    <mergeCell ref="BH4:BQ4"/>
    <mergeCell ref="BR4:CA4"/>
    <mergeCell ref="H4:H7"/>
    <mergeCell ref="I4:I7"/>
    <mergeCell ref="S4:S7"/>
    <mergeCell ref="T4:AC4"/>
    <mergeCell ref="AD4:AM4"/>
    <mergeCell ref="G4:G7"/>
    <mergeCell ref="J4:J7"/>
    <mergeCell ref="K4:K7"/>
    <mergeCell ref="L4:L7"/>
    <mergeCell ref="M4:R4"/>
    <mergeCell ref="M5:M7"/>
    <mergeCell ref="N5:R5"/>
    <mergeCell ref="AN4:AW4"/>
    <mergeCell ref="T5:AC5"/>
    <mergeCell ref="AD5:AM5"/>
    <mergeCell ref="AN5:AW5"/>
    <mergeCell ref="T6:T7"/>
    <mergeCell ref="U6:U7"/>
    <mergeCell ref="X6:AB6"/>
    <mergeCell ref="AC6:AC7"/>
    <mergeCell ref="AD6:AD7"/>
    <mergeCell ref="AE6:AE7"/>
    <mergeCell ref="AX5:BG5"/>
    <mergeCell ref="BH5:BQ5"/>
    <mergeCell ref="BR5:CA5"/>
    <mergeCell ref="N6:N7"/>
    <mergeCell ref="O6:O7"/>
    <mergeCell ref="P6:P7"/>
    <mergeCell ref="Q6:Q7"/>
    <mergeCell ref="R6:R7"/>
    <mergeCell ref="V6:V7"/>
    <mergeCell ref="W6:W7"/>
    <mergeCell ref="AF6:AF7"/>
    <mergeCell ref="AG6:AG7"/>
    <mergeCell ref="AH6:AL6"/>
    <mergeCell ref="AM6:AM7"/>
    <mergeCell ref="AN6:AN7"/>
    <mergeCell ref="AO6:AO7"/>
    <mergeCell ref="BH6:BH7"/>
    <mergeCell ref="BI6:BI7"/>
    <mergeCell ref="AP6:AP7"/>
    <mergeCell ref="AQ6:AQ7"/>
    <mergeCell ref="AR6:AV6"/>
    <mergeCell ref="AW6:AW7"/>
    <mergeCell ref="AX6:AX7"/>
    <mergeCell ref="AY6:AY7"/>
    <mergeCell ref="CC6:CC7"/>
    <mergeCell ref="CD6:CD7"/>
    <mergeCell ref="CB2:CB7"/>
    <mergeCell ref="CC2:CD5"/>
    <mergeCell ref="BJ6:BJ7"/>
    <mergeCell ref="BK6:BK7"/>
    <mergeCell ref="BL6:BP6"/>
    <mergeCell ref="BQ6:BQ7"/>
    <mergeCell ref="BR6:BR7"/>
    <mergeCell ref="BS6:BS7"/>
    <mergeCell ref="C10:S10"/>
    <mergeCell ref="O65:S65"/>
    <mergeCell ref="BT6:BT7"/>
    <mergeCell ref="BU6:BU7"/>
    <mergeCell ref="BV6:BZ6"/>
    <mergeCell ref="CA6:CA7"/>
    <mergeCell ref="AZ6:AZ7"/>
    <mergeCell ref="BA6:BA7"/>
    <mergeCell ref="BB6:BF6"/>
    <mergeCell ref="BG6:BG7"/>
    <mergeCell ref="BH65:BI65"/>
    <mergeCell ref="BN65:BQ65"/>
    <mergeCell ref="BR65:BS65"/>
    <mergeCell ref="BX65:CA65"/>
    <mergeCell ref="T65:U65"/>
    <mergeCell ref="Z65:AC65"/>
    <mergeCell ref="AD65:AE65"/>
    <mergeCell ref="AJ65:AM65"/>
    <mergeCell ref="AN65:AO65"/>
    <mergeCell ref="AT65:AW65"/>
    <mergeCell ref="AT68:AW68"/>
    <mergeCell ref="AX68:AY68"/>
    <mergeCell ref="O68:S68"/>
    <mergeCell ref="T68:U68"/>
    <mergeCell ref="AX65:AY65"/>
    <mergeCell ref="BD65:BG65"/>
    <mergeCell ref="BD68:BG68"/>
    <mergeCell ref="BH68:BI68"/>
    <mergeCell ref="BN68:BQ68"/>
    <mergeCell ref="BR68:BS68"/>
    <mergeCell ref="BX68:CA68"/>
    <mergeCell ref="O80:S80"/>
    <mergeCell ref="Z68:AC68"/>
    <mergeCell ref="AD68:AE68"/>
    <mergeCell ref="AJ68:AM68"/>
    <mergeCell ref="AN68:AO68"/>
    <mergeCell ref="BH80:BI80"/>
    <mergeCell ref="BN80:BQ80"/>
    <mergeCell ref="BR80:BS80"/>
    <mergeCell ref="BX80:CA80"/>
    <mergeCell ref="T80:U80"/>
    <mergeCell ref="Z80:AC80"/>
    <mergeCell ref="AD80:AE80"/>
    <mergeCell ref="AJ80:AM80"/>
    <mergeCell ref="AN80:AO80"/>
    <mergeCell ref="AT80:AW80"/>
    <mergeCell ref="AT83:AW83"/>
    <mergeCell ref="AX83:AY83"/>
    <mergeCell ref="O83:S83"/>
    <mergeCell ref="T83:U83"/>
    <mergeCell ref="AX80:AY80"/>
    <mergeCell ref="BD80:BG80"/>
    <mergeCell ref="BD83:BG83"/>
    <mergeCell ref="BH83:BI83"/>
    <mergeCell ref="BN83:BQ83"/>
    <mergeCell ref="BR83:BS83"/>
    <mergeCell ref="BX83:CA83"/>
    <mergeCell ref="O95:S95"/>
    <mergeCell ref="Z83:AC83"/>
    <mergeCell ref="AD83:AE83"/>
    <mergeCell ref="AJ83:AM83"/>
    <mergeCell ref="AN83:AO83"/>
    <mergeCell ref="BH95:BI95"/>
    <mergeCell ref="BN95:BQ95"/>
    <mergeCell ref="BR95:BS95"/>
    <mergeCell ref="BX95:CA95"/>
    <mergeCell ref="T95:U95"/>
    <mergeCell ref="Z95:AC95"/>
    <mergeCell ref="AD95:AE95"/>
    <mergeCell ref="AJ95:AM95"/>
    <mergeCell ref="AN95:AO95"/>
    <mergeCell ref="AT95:AW95"/>
    <mergeCell ref="AT98:AW98"/>
    <mergeCell ref="AX98:AY98"/>
    <mergeCell ref="O98:S98"/>
    <mergeCell ref="T98:U98"/>
    <mergeCell ref="AX95:AY95"/>
    <mergeCell ref="BD95:BG95"/>
    <mergeCell ref="BD98:BG98"/>
    <mergeCell ref="BH98:BI98"/>
    <mergeCell ref="BN98:BQ98"/>
    <mergeCell ref="BR98:BS98"/>
    <mergeCell ref="BX98:CA98"/>
    <mergeCell ref="O109:S109"/>
    <mergeCell ref="Z98:AC98"/>
    <mergeCell ref="AD98:AE98"/>
    <mergeCell ref="AJ98:AM98"/>
    <mergeCell ref="AN98:AO98"/>
    <mergeCell ref="BH109:BI109"/>
    <mergeCell ref="BN109:BQ109"/>
    <mergeCell ref="BR109:BS109"/>
    <mergeCell ref="BX109:CA109"/>
    <mergeCell ref="T109:U109"/>
    <mergeCell ref="Z109:AC109"/>
    <mergeCell ref="AD109:AE109"/>
    <mergeCell ref="AJ109:AM109"/>
    <mergeCell ref="AN109:AO109"/>
    <mergeCell ref="AT109:AW109"/>
    <mergeCell ref="AT121:AW121"/>
    <mergeCell ref="AX121:AY121"/>
    <mergeCell ref="O121:S121"/>
    <mergeCell ref="T121:U121"/>
    <mergeCell ref="AX109:AY109"/>
    <mergeCell ref="BD109:BG109"/>
    <mergeCell ref="BD121:BG121"/>
    <mergeCell ref="O111:S111"/>
    <mergeCell ref="T111:U111"/>
    <mergeCell ref="Z111:AC111"/>
    <mergeCell ref="BH121:BI121"/>
    <mergeCell ref="BN121:BQ121"/>
    <mergeCell ref="BR121:BS121"/>
    <mergeCell ref="BX121:CA121"/>
    <mergeCell ref="O124:S124"/>
    <mergeCell ref="Z121:AC121"/>
    <mergeCell ref="AD121:AE121"/>
    <mergeCell ref="AJ121:AM121"/>
    <mergeCell ref="AN121:AO121"/>
    <mergeCell ref="BH124:BI124"/>
    <mergeCell ref="BN124:BQ124"/>
    <mergeCell ref="BR124:BS124"/>
    <mergeCell ref="BX124:CA124"/>
    <mergeCell ref="T124:U124"/>
    <mergeCell ref="Z124:AC124"/>
    <mergeCell ref="AD124:AE124"/>
    <mergeCell ref="AJ124:AM124"/>
    <mergeCell ref="AN124:AO124"/>
    <mergeCell ref="AT124:AW124"/>
    <mergeCell ref="AT139:AW139"/>
    <mergeCell ref="AX139:AY139"/>
    <mergeCell ref="O139:S139"/>
    <mergeCell ref="T139:U139"/>
    <mergeCell ref="AX124:AY124"/>
    <mergeCell ref="BD124:BG124"/>
    <mergeCell ref="BD139:BG139"/>
    <mergeCell ref="BH139:BI139"/>
    <mergeCell ref="BN139:BQ139"/>
    <mergeCell ref="BR139:BS139"/>
    <mergeCell ref="BX139:CA139"/>
    <mergeCell ref="O142:S142"/>
    <mergeCell ref="Z139:AC139"/>
    <mergeCell ref="AD139:AE139"/>
    <mergeCell ref="AJ139:AM139"/>
    <mergeCell ref="AN139:AO139"/>
    <mergeCell ref="BR142:BS142"/>
    <mergeCell ref="BX142:CA142"/>
    <mergeCell ref="T142:U142"/>
    <mergeCell ref="Z142:AC142"/>
    <mergeCell ref="AD142:AE142"/>
    <mergeCell ref="AJ142:AM142"/>
    <mergeCell ref="AN142:AO142"/>
    <mergeCell ref="AT142:AW142"/>
    <mergeCell ref="Y150:AC150"/>
    <mergeCell ref="AI150:AM150"/>
    <mergeCell ref="AX142:AY142"/>
    <mergeCell ref="BD142:BG142"/>
    <mergeCell ref="BH142:BI142"/>
    <mergeCell ref="BN142:BQ142"/>
    <mergeCell ref="AS150:AW150"/>
    <mergeCell ref="BC150:BG150"/>
    <mergeCell ref="BM150:BQ150"/>
    <mergeCell ref="BW150:CA150"/>
    <mergeCell ref="D152:H152"/>
    <mergeCell ref="O152:S152"/>
    <mergeCell ref="Y152:AC152"/>
    <mergeCell ref="AI152:AM152"/>
    <mergeCell ref="D150:H150"/>
    <mergeCell ref="O150:S150"/>
    <mergeCell ref="AS152:AW152"/>
    <mergeCell ref="BC152:BG152"/>
    <mergeCell ref="BM152:BQ152"/>
    <mergeCell ref="BW152:CA152"/>
    <mergeCell ref="D153:H153"/>
    <mergeCell ref="O153:S153"/>
    <mergeCell ref="Y153:AC153"/>
    <mergeCell ref="AI153:AM153"/>
    <mergeCell ref="AS153:AW153"/>
    <mergeCell ref="BC153:BG153"/>
    <mergeCell ref="BM153:BQ153"/>
    <mergeCell ref="BW153:CA153"/>
    <mergeCell ref="D154:H154"/>
    <mergeCell ref="O154:S154"/>
    <mergeCell ref="Y154:AC154"/>
    <mergeCell ref="AI154:AM154"/>
    <mergeCell ref="AS154:AW154"/>
    <mergeCell ref="BC154:BG154"/>
    <mergeCell ref="BM154:BQ154"/>
    <mergeCell ref="BW154:CA154"/>
    <mergeCell ref="D156:H156"/>
    <mergeCell ref="O156:S156"/>
    <mergeCell ref="Y156:AC156"/>
    <mergeCell ref="AI156:AM156"/>
    <mergeCell ref="BM156:BQ156"/>
    <mergeCell ref="BW156:CA156"/>
    <mergeCell ref="AS156:AW156"/>
    <mergeCell ref="BC156:BG156"/>
    <mergeCell ref="D157:H157"/>
    <mergeCell ref="O157:S157"/>
    <mergeCell ref="Y157:AC157"/>
    <mergeCell ref="AI157:AM157"/>
    <mergeCell ref="D158:H158"/>
    <mergeCell ref="O158:S158"/>
    <mergeCell ref="Y158:AC158"/>
    <mergeCell ref="AI158:AM158"/>
    <mergeCell ref="BW158:CA158"/>
    <mergeCell ref="O160:S160"/>
    <mergeCell ref="T160:U160"/>
    <mergeCell ref="AS157:AW157"/>
    <mergeCell ref="BC157:BG157"/>
    <mergeCell ref="BM157:BQ157"/>
    <mergeCell ref="BW157:CA157"/>
    <mergeCell ref="AN160:AO160"/>
    <mergeCell ref="AT160:AW160"/>
    <mergeCell ref="AX160:AY160"/>
    <mergeCell ref="AS158:AW158"/>
    <mergeCell ref="BC158:BG158"/>
    <mergeCell ref="BM158:BQ158"/>
    <mergeCell ref="BD160:BG160"/>
    <mergeCell ref="BH160:BI160"/>
    <mergeCell ref="BN160:BQ160"/>
    <mergeCell ref="BR160:BS160"/>
    <mergeCell ref="BX160:CA160"/>
    <mergeCell ref="D162:H162"/>
    <mergeCell ref="O162:S162"/>
    <mergeCell ref="Z160:AC160"/>
    <mergeCell ref="AD160:AE160"/>
    <mergeCell ref="AJ160:AM160"/>
    <mergeCell ref="BD162:BG162"/>
    <mergeCell ref="BH162:BI162"/>
    <mergeCell ref="BN162:BQ162"/>
    <mergeCell ref="BR162:BS162"/>
    <mergeCell ref="T162:U162"/>
    <mergeCell ref="Z162:AC162"/>
    <mergeCell ref="AD162:AE162"/>
    <mergeCell ref="AJ162:AM162"/>
    <mergeCell ref="AN162:AO162"/>
    <mergeCell ref="BD163:BG163"/>
    <mergeCell ref="BH163:BI163"/>
    <mergeCell ref="BX162:CA162"/>
    <mergeCell ref="D163:H163"/>
    <mergeCell ref="O163:S163"/>
    <mergeCell ref="T163:U163"/>
    <mergeCell ref="Z163:AC163"/>
    <mergeCell ref="AD163:AE163"/>
    <mergeCell ref="AT162:AW162"/>
    <mergeCell ref="AX162:AY162"/>
    <mergeCell ref="BN163:BQ163"/>
    <mergeCell ref="BR163:BS163"/>
    <mergeCell ref="BX163:CA163"/>
    <mergeCell ref="D164:H164"/>
    <mergeCell ref="O164:S164"/>
    <mergeCell ref="T164:U164"/>
    <mergeCell ref="AJ163:AM163"/>
    <mergeCell ref="AN163:AO163"/>
    <mergeCell ref="AT163:AW163"/>
    <mergeCell ref="AX163:AY163"/>
    <mergeCell ref="BH164:BI164"/>
    <mergeCell ref="BN164:BQ164"/>
    <mergeCell ref="BR164:BS164"/>
    <mergeCell ref="BX164:CA164"/>
    <mergeCell ref="D165:H165"/>
    <mergeCell ref="O165:S165"/>
    <mergeCell ref="Z164:AC164"/>
    <mergeCell ref="AD164:AE164"/>
    <mergeCell ref="AJ164:AM164"/>
    <mergeCell ref="AN164:AO164"/>
    <mergeCell ref="T165:U165"/>
    <mergeCell ref="Z165:AC165"/>
    <mergeCell ref="AD165:AE165"/>
    <mergeCell ref="AJ165:AM165"/>
    <mergeCell ref="AN165:AO165"/>
    <mergeCell ref="BD164:BG164"/>
    <mergeCell ref="AT164:AW164"/>
    <mergeCell ref="AX164:AY164"/>
    <mergeCell ref="AT165:AW165"/>
    <mergeCell ref="AX165:AY165"/>
    <mergeCell ref="BH165:BI165"/>
    <mergeCell ref="BN165:BQ165"/>
    <mergeCell ref="BR165:BS165"/>
    <mergeCell ref="AT166:AW166"/>
    <mergeCell ref="AX166:AY166"/>
    <mergeCell ref="BD166:BG166"/>
    <mergeCell ref="BH166:BI166"/>
    <mergeCell ref="BX165:CA165"/>
    <mergeCell ref="D166:H166"/>
    <mergeCell ref="O166:S166"/>
    <mergeCell ref="T166:U166"/>
    <mergeCell ref="Z166:AC166"/>
    <mergeCell ref="AD166:AE166"/>
    <mergeCell ref="BN166:BQ166"/>
    <mergeCell ref="BR166:BS166"/>
    <mergeCell ref="BX166:CA166"/>
    <mergeCell ref="BD165:BG165"/>
    <mergeCell ref="C168:I168"/>
    <mergeCell ref="J168:S168"/>
    <mergeCell ref="T168:AC168"/>
    <mergeCell ref="AD168:AM168"/>
    <mergeCell ref="AN168:AW168"/>
    <mergeCell ref="AJ166:AM166"/>
    <mergeCell ref="AN166:AO166"/>
    <mergeCell ref="AX168:BG168"/>
    <mergeCell ref="BH168:BQ168"/>
    <mergeCell ref="BR168:CA168"/>
    <mergeCell ref="C169:I169"/>
    <mergeCell ref="J169:S169"/>
    <mergeCell ref="T169:AC169"/>
    <mergeCell ref="AD169:AM169"/>
    <mergeCell ref="AN169:AW169"/>
    <mergeCell ref="AX169:BG169"/>
    <mergeCell ref="BH169:BQ169"/>
    <mergeCell ref="BR169:CA169"/>
    <mergeCell ref="C171:I171"/>
    <mergeCell ref="J171:S171"/>
    <mergeCell ref="T171:AC171"/>
    <mergeCell ref="AD171:AM171"/>
    <mergeCell ref="AN171:AW171"/>
    <mergeCell ref="AX171:BG171"/>
    <mergeCell ref="BH171:BQ171"/>
    <mergeCell ref="BR171:CA171"/>
    <mergeCell ref="C172:I172"/>
    <mergeCell ref="J172:S172"/>
    <mergeCell ref="T172:AC172"/>
    <mergeCell ref="AD172:AM172"/>
    <mergeCell ref="AN172:AW172"/>
    <mergeCell ref="AX172:BG172"/>
    <mergeCell ref="BH172:BQ172"/>
    <mergeCell ref="BR172:CA172"/>
    <mergeCell ref="B178:B181"/>
    <mergeCell ref="C178:S178"/>
    <mergeCell ref="T178:AC178"/>
    <mergeCell ref="AD178:AM178"/>
    <mergeCell ref="AN178:AW178"/>
    <mergeCell ref="AX178:BG178"/>
    <mergeCell ref="BH178:BQ178"/>
    <mergeCell ref="BR178:CA178"/>
    <mergeCell ref="CB178:CD181"/>
    <mergeCell ref="C179:S179"/>
    <mergeCell ref="T179:AC179"/>
    <mergeCell ref="AD179:AM179"/>
    <mergeCell ref="AN179:AW179"/>
    <mergeCell ref="AX179:BG179"/>
    <mergeCell ref="BH179:BQ179"/>
    <mergeCell ref="BR179:CA179"/>
    <mergeCell ref="C180:S180"/>
    <mergeCell ref="T180:AC180"/>
    <mergeCell ref="BR181:CA181"/>
    <mergeCell ref="AD180:AM180"/>
    <mergeCell ref="AN180:AW180"/>
    <mergeCell ref="AX180:BG180"/>
    <mergeCell ref="BH180:BQ180"/>
    <mergeCell ref="BR180:CA180"/>
    <mergeCell ref="C181:S181"/>
    <mergeCell ref="T181:AC181"/>
    <mergeCell ref="AD181:AM181"/>
    <mergeCell ref="AN181:AW181"/>
    <mergeCell ref="AX181:BG181"/>
    <mergeCell ref="BH181:BQ181"/>
    <mergeCell ref="BH111:BI111"/>
    <mergeCell ref="BN111:BQ111"/>
    <mergeCell ref="BR111:BS111"/>
    <mergeCell ref="BX111:CA111"/>
    <mergeCell ref="AD111:AE111"/>
    <mergeCell ref="AJ111:AM111"/>
    <mergeCell ref="AN111:AO111"/>
    <mergeCell ref="AT111:AW111"/>
    <mergeCell ref="AX111:AY111"/>
    <mergeCell ref="BD111:BG111"/>
  </mergeCells>
  <printOptions horizontalCentered="1" verticalCentered="1"/>
  <pageMargins left="0.5905511811023623" right="0.5905511811023623" top="0.5905511811023623" bottom="0.1968503937007874" header="0" footer="0"/>
  <pageSetup fitToHeight="2" fitToWidth="4" horizontalDpi="600" verticalDpi="600" orientation="landscape" paperSize="8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321"/>
  <sheetViews>
    <sheetView showGridLines="0" zoomScalePageLayoutView="0" workbookViewId="0" topLeftCell="B1">
      <selection activeCell="H88" sqref="H88"/>
    </sheetView>
  </sheetViews>
  <sheetFormatPr defaultColWidth="14.66015625" defaultRowHeight="14.25" customHeight="1"/>
  <cols>
    <col min="1" max="1" width="0" style="7" hidden="1" customWidth="1"/>
    <col min="2" max="2" width="4.16015625" style="7" customWidth="1"/>
    <col min="3" max="3" width="13.33203125" style="7" customWidth="1"/>
    <col min="4" max="4" width="24.16015625" style="7" customWidth="1"/>
    <col min="5" max="5" width="13.33203125" style="7" customWidth="1"/>
    <col min="6" max="6" width="0" style="7" hidden="1" customWidth="1"/>
    <col min="7" max="7" width="5.33203125" style="7" customWidth="1"/>
    <col min="8" max="8" width="75" style="7" customWidth="1"/>
    <col min="9" max="16384" width="14.66015625" style="7" customWidth="1"/>
  </cols>
  <sheetData>
    <row r="1" spans="1:8" ht="37.5" customHeight="1">
      <c r="A1" s="70"/>
      <c r="B1" s="88" t="s">
        <v>4</v>
      </c>
      <c r="C1" s="88" t="s">
        <v>218</v>
      </c>
      <c r="D1" s="88" t="s">
        <v>219</v>
      </c>
      <c r="E1" s="88" t="s">
        <v>220</v>
      </c>
      <c r="F1" s="88"/>
      <c r="G1" s="410" t="s">
        <v>221</v>
      </c>
      <c r="H1" s="410"/>
    </row>
    <row r="2" spans="1:8" ht="14.25" customHeight="1">
      <c r="A2" s="71"/>
      <c r="B2" s="402" t="s">
        <v>9</v>
      </c>
      <c r="C2" s="411" t="s">
        <v>573</v>
      </c>
      <c r="D2" s="412" t="s">
        <v>229</v>
      </c>
      <c r="E2" s="408" t="s">
        <v>12</v>
      </c>
      <c r="F2" s="82" t="s">
        <v>12</v>
      </c>
      <c r="G2" s="8" t="s">
        <v>224</v>
      </c>
      <c r="H2" s="205" t="s">
        <v>574</v>
      </c>
    </row>
    <row r="3" spans="1:8" ht="14.25" customHeight="1">
      <c r="A3" s="75"/>
      <c r="B3" s="402"/>
      <c r="C3" s="404"/>
      <c r="D3" s="406"/>
      <c r="E3" s="408"/>
      <c r="F3" s="84" t="s">
        <v>12</v>
      </c>
      <c r="G3" s="85" t="s">
        <v>224</v>
      </c>
      <c r="H3" s="205" t="s">
        <v>575</v>
      </c>
    </row>
    <row r="4" spans="1:8" ht="14.25" customHeight="1">
      <c r="A4" s="75"/>
      <c r="B4" s="402"/>
      <c r="C4" s="404"/>
      <c r="D4" s="406"/>
      <c r="E4" s="408"/>
      <c r="F4" s="87"/>
      <c r="G4" s="85"/>
      <c r="H4" s="86"/>
    </row>
    <row r="5" spans="1:8" ht="14.25" customHeight="1">
      <c r="A5" s="75"/>
      <c r="B5" s="402"/>
      <c r="C5" s="404"/>
      <c r="D5" s="406"/>
      <c r="E5" s="408"/>
      <c r="F5" s="87"/>
      <c r="G5" s="85"/>
      <c r="H5" s="86"/>
    </row>
    <row r="6" spans="1:8" ht="14.25" customHeight="1">
      <c r="A6" s="75"/>
      <c r="B6" s="402"/>
      <c r="C6" s="404"/>
      <c r="D6" s="406"/>
      <c r="E6" s="408"/>
      <c r="F6" s="87"/>
      <c r="G6" s="85"/>
      <c r="H6" s="86"/>
    </row>
    <row r="7" spans="1:8" ht="14.25" customHeight="1">
      <c r="A7" s="75"/>
      <c r="B7" s="402"/>
      <c r="C7" s="404"/>
      <c r="D7" s="406"/>
      <c r="E7" s="408"/>
      <c r="F7" s="87"/>
      <c r="G7" s="85"/>
      <c r="H7" s="86"/>
    </row>
    <row r="8" spans="1:8" ht="14.25" customHeight="1">
      <c r="A8" s="75"/>
      <c r="B8" s="402"/>
      <c r="C8" s="404"/>
      <c r="D8" s="406"/>
      <c r="E8" s="408"/>
      <c r="F8" s="87"/>
      <c r="G8" s="85"/>
      <c r="H8" s="86"/>
    </row>
    <row r="9" spans="1:8" ht="14.25" customHeight="1">
      <c r="A9" s="75"/>
      <c r="B9" s="402"/>
      <c r="C9" s="404"/>
      <c r="D9" s="406"/>
      <c r="E9" s="408"/>
      <c r="F9" s="87"/>
      <c r="G9" s="85"/>
      <c r="H9" s="86"/>
    </row>
    <row r="10" spans="1:8" ht="14.25" customHeight="1">
      <c r="A10" s="75"/>
      <c r="B10" s="402"/>
      <c r="C10" s="404"/>
      <c r="D10" s="406"/>
      <c r="E10" s="408"/>
      <c r="F10" s="87"/>
      <c r="G10" s="85"/>
      <c r="H10" s="86"/>
    </row>
    <row r="11" spans="1:8" ht="14.25" customHeight="1">
      <c r="A11" s="75"/>
      <c r="B11" s="402"/>
      <c r="C11" s="404"/>
      <c r="D11" s="406"/>
      <c r="E11" s="408"/>
      <c r="F11" s="87"/>
      <c r="G11" s="85"/>
      <c r="H11" s="86"/>
    </row>
    <row r="12" spans="1:8" ht="14.25" customHeight="1">
      <c r="A12" s="75"/>
      <c r="B12" s="402"/>
      <c r="C12" s="404"/>
      <c r="D12" s="406"/>
      <c r="E12" s="408"/>
      <c r="F12" s="87"/>
      <c r="G12" s="85"/>
      <c r="H12" s="86"/>
    </row>
    <row r="13" spans="1:8" ht="0.75" customHeight="1">
      <c r="A13" s="75"/>
      <c r="B13" s="402"/>
      <c r="C13" s="404"/>
      <c r="D13" s="406"/>
      <c r="E13" s="408"/>
      <c r="F13" s="87"/>
      <c r="G13" s="85"/>
      <c r="H13" s="86"/>
    </row>
    <row r="14" spans="1:8" ht="14.25" customHeight="1" hidden="1">
      <c r="A14" s="75"/>
      <c r="B14" s="402"/>
      <c r="C14" s="404"/>
      <c r="D14" s="406"/>
      <c r="E14" s="408"/>
      <c r="F14" s="87"/>
      <c r="G14" s="85"/>
      <c r="H14" s="86"/>
    </row>
    <row r="15" spans="1:8" ht="0.75" customHeight="1">
      <c r="A15" s="75"/>
      <c r="B15" s="402"/>
      <c r="C15" s="404"/>
      <c r="D15" s="406"/>
      <c r="E15" s="408"/>
      <c r="F15" s="87"/>
      <c r="G15" s="85"/>
      <c r="H15" s="86"/>
    </row>
    <row r="16" spans="1:8" ht="12.75" customHeight="1" hidden="1">
      <c r="A16" s="75"/>
      <c r="B16" s="402"/>
      <c r="C16" s="404"/>
      <c r="D16" s="406"/>
      <c r="E16" s="408"/>
      <c r="F16" s="87"/>
      <c r="G16" s="85"/>
      <c r="H16" s="86"/>
    </row>
    <row r="17" spans="1:8" ht="14.25" customHeight="1" hidden="1">
      <c r="A17" s="78"/>
      <c r="B17" s="402"/>
      <c r="C17" s="404"/>
      <c r="D17" s="406"/>
      <c r="E17" s="408"/>
      <c r="F17" s="82"/>
      <c r="G17" s="8"/>
      <c r="H17" s="83"/>
    </row>
    <row r="18" spans="1:8" ht="14.25" customHeight="1">
      <c r="A18" s="71"/>
      <c r="B18" s="402" t="s">
        <v>12</v>
      </c>
      <c r="C18" s="404" t="s">
        <v>222</v>
      </c>
      <c r="D18" s="406" t="s">
        <v>223</v>
      </c>
      <c r="E18" s="408" t="s">
        <v>30</v>
      </c>
      <c r="F18" s="82" t="s">
        <v>30</v>
      </c>
      <c r="G18" s="8" t="s">
        <v>225</v>
      </c>
      <c r="H18" s="83" t="s">
        <v>226</v>
      </c>
    </row>
    <row r="19" spans="1:8" ht="19.5" customHeight="1">
      <c r="A19" s="75"/>
      <c r="B19" s="402"/>
      <c r="C19" s="404"/>
      <c r="D19" s="406"/>
      <c r="E19" s="408"/>
      <c r="F19" s="84" t="s">
        <v>30</v>
      </c>
      <c r="G19" s="85" t="s">
        <v>225</v>
      </c>
      <c r="H19" s="86" t="s">
        <v>227</v>
      </c>
    </row>
    <row r="20" spans="1:8" ht="14.25" customHeight="1">
      <c r="A20" s="75"/>
      <c r="B20" s="402"/>
      <c r="C20" s="404"/>
      <c r="D20" s="406"/>
      <c r="E20" s="408"/>
      <c r="F20" s="87"/>
      <c r="G20" s="85"/>
      <c r="H20" s="86"/>
    </row>
    <row r="21" spans="1:8" ht="14.25" customHeight="1">
      <c r="A21" s="75"/>
      <c r="B21" s="402"/>
      <c r="C21" s="404"/>
      <c r="D21" s="406"/>
      <c r="E21" s="408"/>
      <c r="F21" s="87"/>
      <c r="G21" s="85"/>
      <c r="H21" s="86"/>
    </row>
    <row r="22" spans="1:8" ht="14.25" customHeight="1">
      <c r="A22" s="75"/>
      <c r="B22" s="402"/>
      <c r="C22" s="404"/>
      <c r="D22" s="406"/>
      <c r="E22" s="408"/>
      <c r="F22" s="87"/>
      <c r="G22" s="85"/>
      <c r="H22" s="86"/>
    </row>
    <row r="23" spans="1:8" ht="14.25" customHeight="1">
      <c r="A23" s="75"/>
      <c r="B23" s="402"/>
      <c r="C23" s="404"/>
      <c r="D23" s="406"/>
      <c r="E23" s="408"/>
      <c r="F23" s="87"/>
      <c r="G23" s="85"/>
      <c r="H23" s="86"/>
    </row>
    <row r="24" spans="1:8" ht="14.25" customHeight="1">
      <c r="A24" s="75"/>
      <c r="B24" s="402"/>
      <c r="C24" s="404"/>
      <c r="D24" s="406"/>
      <c r="E24" s="408"/>
      <c r="F24" s="87"/>
      <c r="G24" s="85"/>
      <c r="H24" s="86"/>
    </row>
    <row r="25" spans="1:8" ht="14.25" customHeight="1">
      <c r="A25" s="75"/>
      <c r="B25" s="402"/>
      <c r="C25" s="404"/>
      <c r="D25" s="406"/>
      <c r="E25" s="408"/>
      <c r="F25" s="87"/>
      <c r="G25" s="85"/>
      <c r="H25" s="86"/>
    </row>
    <row r="26" spans="1:8" ht="14.25" customHeight="1">
      <c r="A26" s="75"/>
      <c r="B26" s="402"/>
      <c r="C26" s="404"/>
      <c r="D26" s="406"/>
      <c r="E26" s="408"/>
      <c r="F26" s="87"/>
      <c r="G26" s="85"/>
      <c r="H26" s="86"/>
    </row>
    <row r="27" spans="1:8" ht="14.25" customHeight="1">
      <c r="A27" s="75"/>
      <c r="B27" s="402"/>
      <c r="C27" s="404"/>
      <c r="D27" s="406"/>
      <c r="E27" s="408"/>
      <c r="F27" s="87"/>
      <c r="G27" s="85"/>
      <c r="H27" s="86"/>
    </row>
    <row r="28" spans="1:8" ht="13.5" customHeight="1">
      <c r="A28" s="75"/>
      <c r="B28" s="402"/>
      <c r="C28" s="404"/>
      <c r="D28" s="406"/>
      <c r="E28" s="408"/>
      <c r="F28" s="87"/>
      <c r="G28" s="85"/>
      <c r="H28" s="86"/>
    </row>
    <row r="29" spans="1:8" ht="13.5" customHeight="1" hidden="1">
      <c r="A29" s="75"/>
      <c r="B29" s="402"/>
      <c r="C29" s="404"/>
      <c r="D29" s="406"/>
      <c r="E29" s="408"/>
      <c r="F29" s="87"/>
      <c r="G29" s="85"/>
      <c r="H29" s="86"/>
    </row>
    <row r="30" spans="1:8" ht="14.25" customHeight="1" hidden="1">
      <c r="A30" s="75"/>
      <c r="B30" s="402"/>
      <c r="C30" s="404"/>
      <c r="D30" s="406"/>
      <c r="E30" s="408"/>
      <c r="F30" s="87"/>
      <c r="G30" s="85"/>
      <c r="H30" s="86"/>
    </row>
    <row r="31" spans="1:8" ht="14.25" customHeight="1" hidden="1">
      <c r="A31" s="75"/>
      <c r="B31" s="402"/>
      <c r="C31" s="404"/>
      <c r="D31" s="406"/>
      <c r="E31" s="408"/>
      <c r="F31" s="87"/>
      <c r="G31" s="85"/>
      <c r="H31" s="86"/>
    </row>
    <row r="32" spans="1:8" ht="0.75" customHeight="1" hidden="1">
      <c r="A32" s="75"/>
      <c r="B32" s="402"/>
      <c r="C32" s="404"/>
      <c r="D32" s="406"/>
      <c r="E32" s="408"/>
      <c r="F32" s="87"/>
      <c r="G32" s="85"/>
      <c r="H32" s="86"/>
    </row>
    <row r="33" spans="1:8" ht="14.25" customHeight="1" hidden="1">
      <c r="A33" s="78"/>
      <c r="B33" s="402"/>
      <c r="C33" s="404"/>
      <c r="D33" s="406"/>
      <c r="E33" s="408"/>
      <c r="F33" s="82"/>
      <c r="G33" s="8"/>
      <c r="H33" s="83"/>
    </row>
    <row r="34" spans="1:8" ht="14.25" customHeight="1">
      <c r="A34" s="71"/>
      <c r="B34" s="402" t="s">
        <v>16</v>
      </c>
      <c r="C34" s="404" t="s">
        <v>228</v>
      </c>
      <c r="D34" s="406" t="s">
        <v>229</v>
      </c>
      <c r="E34" s="408" t="s">
        <v>30</v>
      </c>
      <c r="F34" s="82" t="s">
        <v>30</v>
      </c>
      <c r="G34" s="8" t="s">
        <v>225</v>
      </c>
      <c r="H34" s="83" t="s">
        <v>230</v>
      </c>
    </row>
    <row r="35" spans="1:8" ht="14.25" customHeight="1">
      <c r="A35" s="75"/>
      <c r="B35" s="402"/>
      <c r="C35" s="404"/>
      <c r="D35" s="406"/>
      <c r="E35" s="408"/>
      <c r="F35" s="84" t="s">
        <v>30</v>
      </c>
      <c r="G35" s="85" t="s">
        <v>225</v>
      </c>
      <c r="H35" s="86" t="s">
        <v>231</v>
      </c>
    </row>
    <row r="36" spans="1:8" ht="14.25" customHeight="1">
      <c r="A36" s="75"/>
      <c r="B36" s="402"/>
      <c r="C36" s="404"/>
      <c r="D36" s="406"/>
      <c r="E36" s="408"/>
      <c r="F36" s="87"/>
      <c r="G36" s="85"/>
      <c r="H36" s="86"/>
    </row>
    <row r="37" spans="1:8" ht="14.25" customHeight="1">
      <c r="A37" s="75"/>
      <c r="B37" s="402"/>
      <c r="C37" s="404"/>
      <c r="D37" s="406"/>
      <c r="E37" s="408"/>
      <c r="F37" s="87"/>
      <c r="G37" s="85"/>
      <c r="H37" s="86"/>
    </row>
    <row r="38" spans="1:8" ht="14.25" customHeight="1">
      <c r="A38" s="75"/>
      <c r="B38" s="402"/>
      <c r="C38" s="404"/>
      <c r="D38" s="406"/>
      <c r="E38" s="408"/>
      <c r="F38" s="87"/>
      <c r="G38" s="85"/>
      <c r="H38" s="86"/>
    </row>
    <row r="39" spans="1:8" ht="14.25" customHeight="1">
      <c r="A39" s="75"/>
      <c r="B39" s="402"/>
      <c r="C39" s="404"/>
      <c r="D39" s="406"/>
      <c r="E39" s="408"/>
      <c r="F39" s="87"/>
      <c r="G39" s="85"/>
      <c r="H39" s="86"/>
    </row>
    <row r="40" spans="1:8" ht="14.25" customHeight="1">
      <c r="A40" s="75"/>
      <c r="B40" s="402"/>
      <c r="C40" s="404"/>
      <c r="D40" s="406"/>
      <c r="E40" s="408"/>
      <c r="F40" s="87"/>
      <c r="G40" s="85"/>
      <c r="H40" s="86"/>
    </row>
    <row r="41" spans="1:8" ht="14.25" customHeight="1">
      <c r="A41" s="75"/>
      <c r="B41" s="402"/>
      <c r="C41" s="404"/>
      <c r="D41" s="406"/>
      <c r="E41" s="408"/>
      <c r="F41" s="87"/>
      <c r="G41" s="85"/>
      <c r="H41" s="86"/>
    </row>
    <row r="42" spans="1:8" ht="14.25" customHeight="1">
      <c r="A42" s="75"/>
      <c r="B42" s="402"/>
      <c r="C42" s="404"/>
      <c r="D42" s="406"/>
      <c r="E42" s="408"/>
      <c r="F42" s="87"/>
      <c r="G42" s="85"/>
      <c r="H42" s="86"/>
    </row>
    <row r="43" spans="1:8" ht="14.25" customHeight="1">
      <c r="A43" s="75"/>
      <c r="B43" s="402"/>
      <c r="C43" s="404"/>
      <c r="D43" s="406"/>
      <c r="E43" s="408"/>
      <c r="F43" s="87"/>
      <c r="G43" s="85"/>
      <c r="H43" s="86"/>
    </row>
    <row r="44" spans="1:8" ht="14.25" customHeight="1">
      <c r="A44" s="75"/>
      <c r="B44" s="402"/>
      <c r="C44" s="404"/>
      <c r="D44" s="406"/>
      <c r="E44" s="408"/>
      <c r="F44" s="87"/>
      <c r="G44" s="85"/>
      <c r="H44" s="86"/>
    </row>
    <row r="45" spans="1:8" ht="14.25" customHeight="1" hidden="1">
      <c r="A45" s="75"/>
      <c r="B45" s="402"/>
      <c r="C45" s="404"/>
      <c r="D45" s="406"/>
      <c r="E45" s="408"/>
      <c r="F45" s="87"/>
      <c r="G45" s="85"/>
      <c r="H45" s="86"/>
    </row>
    <row r="46" spans="1:8" ht="12.75" customHeight="1" hidden="1">
      <c r="A46" s="75"/>
      <c r="B46" s="402"/>
      <c r="C46" s="404"/>
      <c r="D46" s="406"/>
      <c r="E46" s="408"/>
      <c r="F46" s="87"/>
      <c r="G46" s="85"/>
      <c r="H46" s="86"/>
    </row>
    <row r="47" spans="1:8" ht="13.5" customHeight="1" hidden="1">
      <c r="A47" s="75"/>
      <c r="B47" s="402"/>
      <c r="C47" s="404"/>
      <c r="D47" s="406"/>
      <c r="E47" s="408"/>
      <c r="F47" s="87"/>
      <c r="G47" s="85"/>
      <c r="H47" s="86"/>
    </row>
    <row r="48" spans="1:8" ht="12.75" customHeight="1" hidden="1">
      <c r="A48" s="75"/>
      <c r="B48" s="402"/>
      <c r="C48" s="404"/>
      <c r="D48" s="406"/>
      <c r="E48" s="408"/>
      <c r="F48" s="87"/>
      <c r="G48" s="85"/>
      <c r="H48" s="86"/>
    </row>
    <row r="49" spans="1:8" ht="14.25" customHeight="1" hidden="1">
      <c r="A49" s="78"/>
      <c r="B49" s="402"/>
      <c r="C49" s="404"/>
      <c r="D49" s="406"/>
      <c r="E49" s="408"/>
      <c r="F49" s="82"/>
      <c r="G49" s="8"/>
      <c r="H49" s="83"/>
    </row>
    <row r="50" spans="1:8" ht="14.25" customHeight="1">
      <c r="A50" s="71"/>
      <c r="B50" s="402" t="s">
        <v>24</v>
      </c>
      <c r="C50" s="404" t="s">
        <v>222</v>
      </c>
      <c r="D50" s="406" t="s">
        <v>223</v>
      </c>
      <c r="E50" s="408" t="s">
        <v>24</v>
      </c>
      <c r="F50" s="82" t="s">
        <v>24</v>
      </c>
      <c r="G50" s="8" t="s">
        <v>232</v>
      </c>
      <c r="H50" s="83" t="s">
        <v>233</v>
      </c>
    </row>
    <row r="51" spans="1:8" ht="14.25" customHeight="1">
      <c r="A51" s="75"/>
      <c r="B51" s="402"/>
      <c r="C51" s="404"/>
      <c r="D51" s="406"/>
      <c r="E51" s="408"/>
      <c r="F51" s="84" t="s">
        <v>24</v>
      </c>
      <c r="G51" s="85" t="s">
        <v>232</v>
      </c>
      <c r="H51" s="86" t="s">
        <v>234</v>
      </c>
    </row>
    <row r="52" spans="1:8" ht="14.25" customHeight="1">
      <c r="A52" s="75"/>
      <c r="B52" s="402"/>
      <c r="C52" s="404"/>
      <c r="D52" s="406"/>
      <c r="E52" s="408"/>
      <c r="F52" s="87"/>
      <c r="G52" s="85"/>
      <c r="H52" s="86"/>
    </row>
    <row r="53" spans="1:8" ht="14.25" customHeight="1">
      <c r="A53" s="75"/>
      <c r="B53" s="402"/>
      <c r="C53" s="404"/>
      <c r="D53" s="406"/>
      <c r="E53" s="408"/>
      <c r="F53" s="87"/>
      <c r="G53" s="85"/>
      <c r="H53" s="86"/>
    </row>
    <row r="54" spans="1:8" ht="14.25" customHeight="1">
      <c r="A54" s="75"/>
      <c r="B54" s="402"/>
      <c r="C54" s="404"/>
      <c r="D54" s="406"/>
      <c r="E54" s="408"/>
      <c r="F54" s="87"/>
      <c r="G54" s="85"/>
      <c r="H54" s="86"/>
    </row>
    <row r="55" spans="1:8" ht="14.25" customHeight="1">
      <c r="A55" s="75"/>
      <c r="B55" s="402"/>
      <c r="C55" s="404"/>
      <c r="D55" s="406"/>
      <c r="E55" s="408"/>
      <c r="F55" s="87"/>
      <c r="G55" s="85"/>
      <c r="H55" s="86"/>
    </row>
    <row r="56" spans="1:8" ht="14.25" customHeight="1">
      <c r="A56" s="75"/>
      <c r="B56" s="402"/>
      <c r="C56" s="404"/>
      <c r="D56" s="406"/>
      <c r="E56" s="408"/>
      <c r="F56" s="87"/>
      <c r="G56" s="85"/>
      <c r="H56" s="86"/>
    </row>
    <row r="57" spans="1:8" ht="14.25" customHeight="1">
      <c r="A57" s="75"/>
      <c r="B57" s="402"/>
      <c r="C57" s="404"/>
      <c r="D57" s="406"/>
      <c r="E57" s="408"/>
      <c r="F57" s="87"/>
      <c r="G57" s="85"/>
      <c r="H57" s="86"/>
    </row>
    <row r="58" spans="1:8" ht="14.25" customHeight="1">
      <c r="A58" s="75"/>
      <c r="B58" s="402"/>
      <c r="C58" s="404"/>
      <c r="D58" s="406"/>
      <c r="E58" s="408"/>
      <c r="F58" s="87"/>
      <c r="G58" s="85"/>
      <c r="H58" s="86"/>
    </row>
    <row r="59" spans="1:8" ht="14.25" customHeight="1">
      <c r="A59" s="75"/>
      <c r="B59" s="402"/>
      <c r="C59" s="404"/>
      <c r="D59" s="406"/>
      <c r="E59" s="408"/>
      <c r="F59" s="87"/>
      <c r="G59" s="85"/>
      <c r="H59" s="86"/>
    </row>
    <row r="60" spans="1:8" ht="13.5" customHeight="1">
      <c r="A60" s="75"/>
      <c r="B60" s="402"/>
      <c r="C60" s="404"/>
      <c r="D60" s="406"/>
      <c r="E60" s="408"/>
      <c r="F60" s="87"/>
      <c r="G60" s="85"/>
      <c r="H60" s="86"/>
    </row>
    <row r="61" spans="1:8" ht="14.25" customHeight="1" hidden="1">
      <c r="A61" s="75"/>
      <c r="B61" s="402"/>
      <c r="C61" s="404"/>
      <c r="D61" s="406"/>
      <c r="E61" s="408"/>
      <c r="F61" s="87"/>
      <c r="G61" s="85"/>
      <c r="H61" s="86"/>
    </row>
    <row r="62" spans="1:8" ht="14.25" customHeight="1" hidden="1">
      <c r="A62" s="75"/>
      <c r="B62" s="402"/>
      <c r="C62" s="404"/>
      <c r="D62" s="406"/>
      <c r="E62" s="408"/>
      <c r="F62" s="87"/>
      <c r="G62" s="85"/>
      <c r="H62" s="86"/>
    </row>
    <row r="63" spans="1:8" ht="14.25" customHeight="1" hidden="1">
      <c r="A63" s="75"/>
      <c r="B63" s="402"/>
      <c r="C63" s="404"/>
      <c r="D63" s="406"/>
      <c r="E63" s="408"/>
      <c r="F63" s="87"/>
      <c r="G63" s="85"/>
      <c r="H63" s="86"/>
    </row>
    <row r="64" spans="1:8" ht="14.25" customHeight="1" hidden="1">
      <c r="A64" s="75"/>
      <c r="B64" s="402"/>
      <c r="C64" s="404"/>
      <c r="D64" s="406"/>
      <c r="E64" s="408"/>
      <c r="F64" s="87"/>
      <c r="G64" s="85"/>
      <c r="H64" s="86"/>
    </row>
    <row r="65" spans="1:8" ht="0.75" customHeight="1" hidden="1">
      <c r="A65" s="78"/>
      <c r="B65" s="402"/>
      <c r="C65" s="404"/>
      <c r="D65" s="406"/>
      <c r="E65" s="408"/>
      <c r="F65" s="82"/>
      <c r="G65" s="8"/>
      <c r="H65" s="83"/>
    </row>
    <row r="66" spans="1:8" ht="14.25" customHeight="1">
      <c r="A66" s="71"/>
      <c r="B66" s="402" t="s">
        <v>27</v>
      </c>
      <c r="C66" s="404" t="s">
        <v>222</v>
      </c>
      <c r="D66" s="406" t="s">
        <v>223</v>
      </c>
      <c r="E66" s="408" t="s">
        <v>24</v>
      </c>
      <c r="F66" s="82" t="s">
        <v>24</v>
      </c>
      <c r="G66" s="8" t="s">
        <v>232</v>
      </c>
      <c r="H66" s="83" t="s">
        <v>235</v>
      </c>
    </row>
    <row r="67" spans="1:8" ht="14.25" customHeight="1">
      <c r="A67" s="75"/>
      <c r="B67" s="402"/>
      <c r="C67" s="404"/>
      <c r="D67" s="406"/>
      <c r="E67" s="408"/>
      <c r="F67" s="84" t="s">
        <v>24</v>
      </c>
      <c r="G67" s="85" t="s">
        <v>232</v>
      </c>
      <c r="H67" s="86" t="s">
        <v>236</v>
      </c>
    </row>
    <row r="68" spans="1:8" ht="14.25" customHeight="1">
      <c r="A68" s="75"/>
      <c r="B68" s="402"/>
      <c r="C68" s="404"/>
      <c r="D68" s="406"/>
      <c r="E68" s="408"/>
      <c r="F68" s="87"/>
      <c r="G68" s="85"/>
      <c r="H68" s="86"/>
    </row>
    <row r="69" spans="1:8" ht="14.25" customHeight="1">
      <c r="A69" s="75"/>
      <c r="B69" s="402"/>
      <c r="C69" s="404"/>
      <c r="D69" s="406"/>
      <c r="E69" s="408"/>
      <c r="F69" s="87"/>
      <c r="G69" s="85"/>
      <c r="H69" s="86"/>
    </row>
    <row r="70" spans="1:8" ht="14.25" customHeight="1">
      <c r="A70" s="75"/>
      <c r="B70" s="402"/>
      <c r="C70" s="404"/>
      <c r="D70" s="406"/>
      <c r="E70" s="408"/>
      <c r="F70" s="87"/>
      <c r="G70" s="85"/>
      <c r="H70" s="86"/>
    </row>
    <row r="71" spans="1:8" ht="14.25" customHeight="1">
      <c r="A71" s="75"/>
      <c r="B71" s="402"/>
      <c r="C71" s="404"/>
      <c r="D71" s="406"/>
      <c r="E71" s="408"/>
      <c r="F71" s="87"/>
      <c r="G71" s="85"/>
      <c r="H71" s="86"/>
    </row>
    <row r="72" spans="1:8" ht="14.25" customHeight="1">
      <c r="A72" s="75"/>
      <c r="B72" s="402"/>
      <c r="C72" s="404"/>
      <c r="D72" s="406"/>
      <c r="E72" s="408"/>
      <c r="F72" s="87"/>
      <c r="G72" s="85"/>
      <c r="H72" s="86"/>
    </row>
    <row r="73" spans="1:8" ht="14.25" customHeight="1">
      <c r="A73" s="75"/>
      <c r="B73" s="402"/>
      <c r="C73" s="404"/>
      <c r="D73" s="406"/>
      <c r="E73" s="408"/>
      <c r="F73" s="87"/>
      <c r="G73" s="85"/>
      <c r="H73" s="86"/>
    </row>
    <row r="74" spans="1:8" ht="14.25" customHeight="1">
      <c r="A74" s="75"/>
      <c r="B74" s="402"/>
      <c r="C74" s="404"/>
      <c r="D74" s="406"/>
      <c r="E74" s="408"/>
      <c r="F74" s="87"/>
      <c r="G74" s="85"/>
      <c r="H74" s="86"/>
    </row>
    <row r="75" spans="1:8" ht="14.25" customHeight="1">
      <c r="A75" s="75"/>
      <c r="B75" s="402"/>
      <c r="C75" s="404"/>
      <c r="D75" s="406"/>
      <c r="E75" s="408"/>
      <c r="F75" s="87"/>
      <c r="G75" s="85"/>
      <c r="H75" s="86"/>
    </row>
    <row r="76" spans="1:8" ht="14.25" customHeight="1">
      <c r="A76" s="75"/>
      <c r="B76" s="402"/>
      <c r="C76" s="404"/>
      <c r="D76" s="406"/>
      <c r="E76" s="408"/>
      <c r="F76" s="87"/>
      <c r="G76" s="85"/>
      <c r="H76" s="86"/>
    </row>
    <row r="77" spans="1:8" ht="0.75" customHeight="1">
      <c r="A77" s="75"/>
      <c r="B77" s="402"/>
      <c r="C77" s="404"/>
      <c r="D77" s="406"/>
      <c r="E77" s="408"/>
      <c r="F77" s="87"/>
      <c r="G77" s="85"/>
      <c r="H77" s="86"/>
    </row>
    <row r="78" spans="1:8" ht="14.25" customHeight="1" hidden="1">
      <c r="A78" s="75"/>
      <c r="B78" s="402"/>
      <c r="C78" s="404"/>
      <c r="D78" s="406"/>
      <c r="E78" s="408"/>
      <c r="F78" s="87"/>
      <c r="G78" s="85"/>
      <c r="H78" s="86"/>
    </row>
    <row r="79" spans="1:8" ht="14.25" customHeight="1" hidden="1">
      <c r="A79" s="75"/>
      <c r="B79" s="402"/>
      <c r="C79" s="404"/>
      <c r="D79" s="406"/>
      <c r="E79" s="408"/>
      <c r="F79" s="87"/>
      <c r="G79" s="85"/>
      <c r="H79" s="86"/>
    </row>
    <row r="80" spans="1:8" ht="14.25" customHeight="1" hidden="1">
      <c r="A80" s="75"/>
      <c r="B80" s="402"/>
      <c r="C80" s="404"/>
      <c r="D80" s="406"/>
      <c r="E80" s="408"/>
      <c r="F80" s="87"/>
      <c r="G80" s="85"/>
      <c r="H80" s="86"/>
    </row>
    <row r="81" spans="1:8" ht="14.25" customHeight="1" hidden="1">
      <c r="A81" s="78"/>
      <c r="B81" s="402"/>
      <c r="C81" s="404"/>
      <c r="D81" s="406"/>
      <c r="E81" s="408"/>
      <c r="F81" s="82"/>
      <c r="G81" s="8"/>
      <c r="H81" s="83"/>
    </row>
    <row r="82" spans="1:8" ht="14.25" customHeight="1">
      <c r="A82" s="71"/>
      <c r="B82" s="402" t="s">
        <v>30</v>
      </c>
      <c r="C82" s="404"/>
      <c r="D82" s="406"/>
      <c r="E82" s="408"/>
      <c r="F82" s="82"/>
      <c r="G82" s="8"/>
      <c r="H82" s="83"/>
    </row>
    <row r="83" spans="1:8" ht="14.25" customHeight="1">
      <c r="A83" s="75"/>
      <c r="B83" s="402"/>
      <c r="C83" s="404"/>
      <c r="D83" s="406"/>
      <c r="E83" s="408"/>
      <c r="F83" s="87"/>
      <c r="G83" s="85"/>
      <c r="H83" s="86"/>
    </row>
    <row r="84" spans="1:8" ht="14.25" customHeight="1">
      <c r="A84" s="75"/>
      <c r="B84" s="402"/>
      <c r="C84" s="404"/>
      <c r="D84" s="406"/>
      <c r="E84" s="408"/>
      <c r="F84" s="87"/>
      <c r="G84" s="85"/>
      <c r="H84" s="86"/>
    </row>
    <row r="85" spans="1:8" ht="14.25" customHeight="1">
      <c r="A85" s="75"/>
      <c r="B85" s="402"/>
      <c r="C85" s="404"/>
      <c r="D85" s="406"/>
      <c r="E85" s="408"/>
      <c r="F85" s="87"/>
      <c r="G85" s="85"/>
      <c r="H85" s="86"/>
    </row>
    <row r="86" spans="1:8" ht="14.25" customHeight="1">
      <c r="A86" s="75"/>
      <c r="B86" s="402"/>
      <c r="C86" s="404"/>
      <c r="D86" s="406"/>
      <c r="E86" s="408"/>
      <c r="F86" s="87"/>
      <c r="G86" s="85"/>
      <c r="H86" s="86"/>
    </row>
    <row r="87" spans="1:8" ht="14.25" customHeight="1">
      <c r="A87" s="75"/>
      <c r="B87" s="402"/>
      <c r="C87" s="404"/>
      <c r="D87" s="406"/>
      <c r="E87" s="408"/>
      <c r="F87" s="87"/>
      <c r="G87" s="85"/>
      <c r="H87" s="86"/>
    </row>
    <row r="88" spans="1:8" ht="14.25" customHeight="1">
      <c r="A88" s="75"/>
      <c r="B88" s="402"/>
      <c r="C88" s="404"/>
      <c r="D88" s="406"/>
      <c r="E88" s="408"/>
      <c r="F88" s="87"/>
      <c r="G88" s="85"/>
      <c r="H88" s="86"/>
    </row>
    <row r="89" spans="1:8" ht="14.25" customHeight="1">
      <c r="A89" s="75"/>
      <c r="B89" s="402"/>
      <c r="C89" s="404"/>
      <c r="D89" s="406"/>
      <c r="E89" s="408"/>
      <c r="F89" s="87"/>
      <c r="G89" s="85"/>
      <c r="H89" s="86"/>
    </row>
    <row r="90" spans="1:8" ht="14.25" customHeight="1">
      <c r="A90" s="75"/>
      <c r="B90" s="402"/>
      <c r="C90" s="404"/>
      <c r="D90" s="406"/>
      <c r="E90" s="408"/>
      <c r="F90" s="87"/>
      <c r="G90" s="85"/>
      <c r="H90" s="86"/>
    </row>
    <row r="91" spans="1:8" ht="14.25" customHeight="1">
      <c r="A91" s="75"/>
      <c r="B91" s="402"/>
      <c r="C91" s="404"/>
      <c r="D91" s="406"/>
      <c r="E91" s="408"/>
      <c r="F91" s="87"/>
      <c r="G91" s="85"/>
      <c r="H91" s="86"/>
    </row>
    <row r="92" spans="1:8" ht="14.25" customHeight="1">
      <c r="A92" s="75"/>
      <c r="B92" s="402"/>
      <c r="C92" s="404"/>
      <c r="D92" s="406"/>
      <c r="E92" s="408"/>
      <c r="F92" s="87"/>
      <c r="G92" s="85"/>
      <c r="H92" s="86"/>
    </row>
    <row r="93" spans="1:8" ht="14.25" customHeight="1">
      <c r="A93" s="75"/>
      <c r="B93" s="402"/>
      <c r="C93" s="404"/>
      <c r="D93" s="406"/>
      <c r="E93" s="408"/>
      <c r="F93" s="87"/>
      <c r="G93" s="85"/>
      <c r="H93" s="86"/>
    </row>
    <row r="94" spans="1:8" ht="14.25" customHeight="1">
      <c r="A94" s="75"/>
      <c r="B94" s="402"/>
      <c r="C94" s="404"/>
      <c r="D94" s="406"/>
      <c r="E94" s="408"/>
      <c r="F94" s="87"/>
      <c r="G94" s="85"/>
      <c r="H94" s="86"/>
    </row>
    <row r="95" spans="1:8" ht="14.25" customHeight="1">
      <c r="A95" s="75"/>
      <c r="B95" s="402"/>
      <c r="C95" s="404"/>
      <c r="D95" s="406"/>
      <c r="E95" s="408"/>
      <c r="F95" s="87"/>
      <c r="G95" s="85"/>
      <c r="H95" s="86"/>
    </row>
    <row r="96" spans="1:8" ht="14.25" customHeight="1">
      <c r="A96" s="75"/>
      <c r="B96" s="402"/>
      <c r="C96" s="404"/>
      <c r="D96" s="406"/>
      <c r="E96" s="408"/>
      <c r="F96" s="87"/>
      <c r="G96" s="85"/>
      <c r="H96" s="86"/>
    </row>
    <row r="97" spans="1:8" ht="14.25" customHeight="1">
      <c r="A97" s="78"/>
      <c r="B97" s="402"/>
      <c r="C97" s="404"/>
      <c r="D97" s="406"/>
      <c r="E97" s="408"/>
      <c r="F97" s="82"/>
      <c r="G97" s="8"/>
      <c r="H97" s="83"/>
    </row>
    <row r="98" spans="1:8" ht="14.25" customHeight="1">
      <c r="A98" s="71"/>
      <c r="B98" s="402" t="s">
        <v>33</v>
      </c>
      <c r="C98" s="404"/>
      <c r="D98" s="406"/>
      <c r="E98" s="408"/>
      <c r="F98" s="82"/>
      <c r="G98" s="8"/>
      <c r="H98" s="83"/>
    </row>
    <row r="99" spans="1:8" ht="14.25" customHeight="1">
      <c r="A99" s="75"/>
      <c r="B99" s="402"/>
      <c r="C99" s="404"/>
      <c r="D99" s="406"/>
      <c r="E99" s="408"/>
      <c r="F99" s="87"/>
      <c r="G99" s="85"/>
      <c r="H99" s="86"/>
    </row>
    <row r="100" spans="1:8" ht="14.25" customHeight="1">
      <c r="A100" s="75"/>
      <c r="B100" s="402"/>
      <c r="C100" s="404"/>
      <c r="D100" s="406"/>
      <c r="E100" s="408"/>
      <c r="F100" s="87"/>
      <c r="G100" s="85"/>
      <c r="H100" s="86"/>
    </row>
    <row r="101" spans="1:8" ht="14.25" customHeight="1">
      <c r="A101" s="75"/>
      <c r="B101" s="402"/>
      <c r="C101" s="404"/>
      <c r="D101" s="406"/>
      <c r="E101" s="408"/>
      <c r="F101" s="87"/>
      <c r="G101" s="85"/>
      <c r="H101" s="86"/>
    </row>
    <row r="102" spans="1:8" ht="14.25" customHeight="1">
      <c r="A102" s="75"/>
      <c r="B102" s="402"/>
      <c r="C102" s="404"/>
      <c r="D102" s="406"/>
      <c r="E102" s="408"/>
      <c r="F102" s="87"/>
      <c r="G102" s="85"/>
      <c r="H102" s="86"/>
    </row>
    <row r="103" spans="1:8" ht="14.25" customHeight="1">
      <c r="A103" s="75"/>
      <c r="B103" s="402"/>
      <c r="C103" s="404"/>
      <c r="D103" s="406"/>
      <c r="E103" s="408"/>
      <c r="F103" s="87"/>
      <c r="G103" s="85"/>
      <c r="H103" s="86"/>
    </row>
    <row r="104" spans="1:8" ht="14.25" customHeight="1">
      <c r="A104" s="75"/>
      <c r="B104" s="402"/>
      <c r="C104" s="404"/>
      <c r="D104" s="406"/>
      <c r="E104" s="408"/>
      <c r="F104" s="87"/>
      <c r="G104" s="85"/>
      <c r="H104" s="86"/>
    </row>
    <row r="105" spans="1:8" ht="14.25" customHeight="1">
      <c r="A105" s="75"/>
      <c r="B105" s="402"/>
      <c r="C105" s="404"/>
      <c r="D105" s="406"/>
      <c r="E105" s="408"/>
      <c r="F105" s="87"/>
      <c r="G105" s="85"/>
      <c r="H105" s="86"/>
    </row>
    <row r="106" spans="1:8" ht="14.25" customHeight="1">
      <c r="A106" s="75"/>
      <c r="B106" s="402"/>
      <c r="C106" s="404"/>
      <c r="D106" s="406"/>
      <c r="E106" s="408"/>
      <c r="F106" s="87"/>
      <c r="G106" s="85"/>
      <c r="H106" s="86"/>
    </row>
    <row r="107" spans="1:8" ht="14.25" customHeight="1">
      <c r="A107" s="75"/>
      <c r="B107" s="402"/>
      <c r="C107" s="404"/>
      <c r="D107" s="406"/>
      <c r="E107" s="408"/>
      <c r="F107" s="87"/>
      <c r="G107" s="85"/>
      <c r="H107" s="86"/>
    </row>
    <row r="108" spans="1:8" ht="14.25" customHeight="1">
      <c r="A108" s="75"/>
      <c r="B108" s="402"/>
      <c r="C108" s="404"/>
      <c r="D108" s="406"/>
      <c r="E108" s="408"/>
      <c r="F108" s="87"/>
      <c r="G108" s="85"/>
      <c r="H108" s="86"/>
    </row>
    <row r="109" spans="1:8" ht="14.25" customHeight="1">
      <c r="A109" s="75"/>
      <c r="B109" s="402"/>
      <c r="C109" s="404"/>
      <c r="D109" s="406"/>
      <c r="E109" s="408"/>
      <c r="F109" s="87"/>
      <c r="G109" s="85"/>
      <c r="H109" s="86"/>
    </row>
    <row r="110" spans="1:8" ht="14.25" customHeight="1">
      <c r="A110" s="75"/>
      <c r="B110" s="402"/>
      <c r="C110" s="404"/>
      <c r="D110" s="406"/>
      <c r="E110" s="408"/>
      <c r="F110" s="87"/>
      <c r="G110" s="85"/>
      <c r="H110" s="86"/>
    </row>
    <row r="111" spans="1:8" ht="14.25" customHeight="1">
      <c r="A111" s="75"/>
      <c r="B111" s="402"/>
      <c r="C111" s="404"/>
      <c r="D111" s="406"/>
      <c r="E111" s="408"/>
      <c r="F111" s="87"/>
      <c r="G111" s="85"/>
      <c r="H111" s="86"/>
    </row>
    <row r="112" spans="1:8" ht="14.25" customHeight="1">
      <c r="A112" s="75"/>
      <c r="B112" s="402"/>
      <c r="C112" s="404"/>
      <c r="D112" s="406"/>
      <c r="E112" s="408"/>
      <c r="F112" s="87"/>
      <c r="G112" s="85"/>
      <c r="H112" s="86"/>
    </row>
    <row r="113" spans="1:8" ht="14.25" customHeight="1">
      <c r="A113" s="78"/>
      <c r="B113" s="402"/>
      <c r="C113" s="404"/>
      <c r="D113" s="406"/>
      <c r="E113" s="408"/>
      <c r="F113" s="82"/>
      <c r="G113" s="8"/>
      <c r="H113" s="83"/>
    </row>
    <row r="114" spans="1:8" ht="14.25" customHeight="1">
      <c r="A114" s="71"/>
      <c r="B114" s="402" t="s">
        <v>36</v>
      </c>
      <c r="C114" s="404"/>
      <c r="D114" s="406"/>
      <c r="E114" s="408"/>
      <c r="F114" s="82"/>
      <c r="G114" s="8"/>
      <c r="H114" s="83"/>
    </row>
    <row r="115" spans="1:8" ht="14.25" customHeight="1">
      <c r="A115" s="75"/>
      <c r="B115" s="402"/>
      <c r="C115" s="404"/>
      <c r="D115" s="406"/>
      <c r="E115" s="408"/>
      <c r="F115" s="87"/>
      <c r="G115" s="85"/>
      <c r="H115" s="86"/>
    </row>
    <row r="116" spans="1:8" ht="14.25" customHeight="1">
      <c r="A116" s="75"/>
      <c r="B116" s="402"/>
      <c r="C116" s="404"/>
      <c r="D116" s="406"/>
      <c r="E116" s="408"/>
      <c r="F116" s="87"/>
      <c r="G116" s="85"/>
      <c r="H116" s="86"/>
    </row>
    <row r="117" spans="1:8" ht="14.25" customHeight="1">
      <c r="A117" s="75"/>
      <c r="B117" s="402"/>
      <c r="C117" s="404"/>
      <c r="D117" s="406"/>
      <c r="E117" s="408"/>
      <c r="F117" s="87"/>
      <c r="G117" s="85"/>
      <c r="H117" s="86"/>
    </row>
    <row r="118" spans="1:8" ht="14.25" customHeight="1">
      <c r="A118" s="75"/>
      <c r="B118" s="402"/>
      <c r="C118" s="404"/>
      <c r="D118" s="406"/>
      <c r="E118" s="408"/>
      <c r="F118" s="87"/>
      <c r="G118" s="85"/>
      <c r="H118" s="86"/>
    </row>
    <row r="119" spans="1:8" ht="14.25" customHeight="1">
      <c r="A119" s="75"/>
      <c r="B119" s="402"/>
      <c r="C119" s="404"/>
      <c r="D119" s="406"/>
      <c r="E119" s="408"/>
      <c r="F119" s="87"/>
      <c r="G119" s="85"/>
      <c r="H119" s="86"/>
    </row>
    <row r="120" spans="1:8" ht="14.25" customHeight="1">
      <c r="A120" s="75"/>
      <c r="B120" s="402"/>
      <c r="C120" s="404"/>
      <c r="D120" s="406"/>
      <c r="E120" s="408"/>
      <c r="F120" s="87"/>
      <c r="G120" s="85"/>
      <c r="H120" s="86"/>
    </row>
    <row r="121" spans="1:8" ht="14.25" customHeight="1">
      <c r="A121" s="75"/>
      <c r="B121" s="402"/>
      <c r="C121" s="404"/>
      <c r="D121" s="406"/>
      <c r="E121" s="408"/>
      <c r="F121" s="87"/>
      <c r="G121" s="85"/>
      <c r="H121" s="86"/>
    </row>
    <row r="122" spans="1:8" ht="14.25" customHeight="1">
      <c r="A122" s="75"/>
      <c r="B122" s="402"/>
      <c r="C122" s="404"/>
      <c r="D122" s="406"/>
      <c r="E122" s="408"/>
      <c r="F122" s="87"/>
      <c r="G122" s="85"/>
      <c r="H122" s="86"/>
    </row>
    <row r="123" spans="1:8" ht="14.25" customHeight="1">
      <c r="A123" s="75"/>
      <c r="B123" s="402"/>
      <c r="C123" s="404"/>
      <c r="D123" s="406"/>
      <c r="E123" s="408"/>
      <c r="F123" s="87"/>
      <c r="G123" s="85"/>
      <c r="H123" s="86"/>
    </row>
    <row r="124" spans="1:8" ht="14.25" customHeight="1">
      <c r="A124" s="75"/>
      <c r="B124" s="402"/>
      <c r="C124" s="404"/>
      <c r="D124" s="406"/>
      <c r="E124" s="408"/>
      <c r="F124" s="87"/>
      <c r="G124" s="85"/>
      <c r="H124" s="86"/>
    </row>
    <row r="125" spans="1:8" ht="14.25" customHeight="1">
      <c r="A125" s="75"/>
      <c r="B125" s="402"/>
      <c r="C125" s="404"/>
      <c r="D125" s="406"/>
      <c r="E125" s="408"/>
      <c r="F125" s="87"/>
      <c r="G125" s="85"/>
      <c r="H125" s="86"/>
    </row>
    <row r="126" spans="1:8" ht="14.25" customHeight="1">
      <c r="A126" s="75"/>
      <c r="B126" s="402"/>
      <c r="C126" s="404"/>
      <c r="D126" s="406"/>
      <c r="E126" s="408"/>
      <c r="F126" s="87"/>
      <c r="G126" s="85"/>
      <c r="H126" s="86"/>
    </row>
    <row r="127" spans="1:8" ht="14.25" customHeight="1">
      <c r="A127" s="75"/>
      <c r="B127" s="402"/>
      <c r="C127" s="404"/>
      <c r="D127" s="406"/>
      <c r="E127" s="408"/>
      <c r="F127" s="87"/>
      <c r="G127" s="85"/>
      <c r="H127" s="86"/>
    </row>
    <row r="128" spans="1:8" ht="14.25" customHeight="1">
      <c r="A128" s="75"/>
      <c r="B128" s="402"/>
      <c r="C128" s="404"/>
      <c r="D128" s="406"/>
      <c r="E128" s="408"/>
      <c r="F128" s="87"/>
      <c r="G128" s="85"/>
      <c r="H128" s="86"/>
    </row>
    <row r="129" spans="1:8" ht="14.25" customHeight="1">
      <c r="A129" s="78"/>
      <c r="B129" s="402"/>
      <c r="C129" s="404"/>
      <c r="D129" s="406"/>
      <c r="E129" s="408"/>
      <c r="F129" s="82"/>
      <c r="G129" s="8"/>
      <c r="H129" s="83"/>
    </row>
    <row r="130" spans="1:8" ht="14.25" customHeight="1">
      <c r="A130" s="71"/>
      <c r="B130" s="402" t="s">
        <v>41</v>
      </c>
      <c r="C130" s="404"/>
      <c r="D130" s="406"/>
      <c r="E130" s="408"/>
      <c r="F130" s="82"/>
      <c r="G130" s="8"/>
      <c r="H130" s="83"/>
    </row>
    <row r="131" spans="1:8" ht="14.25" customHeight="1">
      <c r="A131" s="75"/>
      <c r="B131" s="402"/>
      <c r="C131" s="404"/>
      <c r="D131" s="406"/>
      <c r="E131" s="408"/>
      <c r="F131" s="87"/>
      <c r="G131" s="85"/>
      <c r="H131" s="86"/>
    </row>
    <row r="132" spans="1:8" ht="14.25" customHeight="1">
      <c r="A132" s="75"/>
      <c r="B132" s="402"/>
      <c r="C132" s="404"/>
      <c r="D132" s="406"/>
      <c r="E132" s="408"/>
      <c r="F132" s="87"/>
      <c r="G132" s="85"/>
      <c r="H132" s="86"/>
    </row>
    <row r="133" spans="1:8" ht="14.25" customHeight="1">
      <c r="A133" s="75"/>
      <c r="B133" s="402"/>
      <c r="C133" s="404"/>
      <c r="D133" s="406"/>
      <c r="E133" s="408"/>
      <c r="F133" s="87"/>
      <c r="G133" s="85"/>
      <c r="H133" s="86"/>
    </row>
    <row r="134" spans="1:8" ht="14.25" customHeight="1">
      <c r="A134" s="75"/>
      <c r="B134" s="402"/>
      <c r="C134" s="404"/>
      <c r="D134" s="406"/>
      <c r="E134" s="408"/>
      <c r="F134" s="87"/>
      <c r="G134" s="85"/>
      <c r="H134" s="86"/>
    </row>
    <row r="135" spans="1:8" ht="14.25" customHeight="1">
      <c r="A135" s="75"/>
      <c r="B135" s="402"/>
      <c r="C135" s="404"/>
      <c r="D135" s="406"/>
      <c r="E135" s="408"/>
      <c r="F135" s="87"/>
      <c r="G135" s="85"/>
      <c r="H135" s="86"/>
    </row>
    <row r="136" spans="1:8" ht="14.25" customHeight="1">
      <c r="A136" s="75"/>
      <c r="B136" s="402"/>
      <c r="C136" s="404"/>
      <c r="D136" s="406"/>
      <c r="E136" s="408"/>
      <c r="F136" s="87"/>
      <c r="G136" s="85"/>
      <c r="H136" s="86"/>
    </row>
    <row r="137" spans="1:8" ht="14.25" customHeight="1">
      <c r="A137" s="75"/>
      <c r="B137" s="402"/>
      <c r="C137" s="404"/>
      <c r="D137" s="406"/>
      <c r="E137" s="408"/>
      <c r="F137" s="87"/>
      <c r="G137" s="85"/>
      <c r="H137" s="86"/>
    </row>
    <row r="138" spans="1:8" ht="14.25" customHeight="1">
      <c r="A138" s="75"/>
      <c r="B138" s="402"/>
      <c r="C138" s="404"/>
      <c r="D138" s="406"/>
      <c r="E138" s="408"/>
      <c r="F138" s="87"/>
      <c r="G138" s="85"/>
      <c r="H138" s="86"/>
    </row>
    <row r="139" spans="1:8" ht="14.25" customHeight="1">
      <c r="A139" s="75"/>
      <c r="B139" s="402"/>
      <c r="C139" s="404"/>
      <c r="D139" s="406"/>
      <c r="E139" s="408"/>
      <c r="F139" s="87"/>
      <c r="G139" s="85"/>
      <c r="H139" s="86"/>
    </row>
    <row r="140" spans="1:8" ht="14.25" customHeight="1">
      <c r="A140" s="75"/>
      <c r="B140" s="402"/>
      <c r="C140" s="404"/>
      <c r="D140" s="406"/>
      <c r="E140" s="408"/>
      <c r="F140" s="87"/>
      <c r="G140" s="85"/>
      <c r="H140" s="86"/>
    </row>
    <row r="141" spans="1:8" ht="14.25" customHeight="1">
      <c r="A141" s="75"/>
      <c r="B141" s="402"/>
      <c r="C141" s="404"/>
      <c r="D141" s="406"/>
      <c r="E141" s="408"/>
      <c r="F141" s="87"/>
      <c r="G141" s="85"/>
      <c r="H141" s="86"/>
    </row>
    <row r="142" spans="1:8" ht="14.25" customHeight="1">
      <c r="A142" s="75"/>
      <c r="B142" s="402"/>
      <c r="C142" s="404"/>
      <c r="D142" s="406"/>
      <c r="E142" s="408"/>
      <c r="F142" s="87"/>
      <c r="G142" s="85"/>
      <c r="H142" s="86"/>
    </row>
    <row r="143" spans="1:8" ht="14.25" customHeight="1">
      <c r="A143" s="75"/>
      <c r="B143" s="402"/>
      <c r="C143" s="404"/>
      <c r="D143" s="406"/>
      <c r="E143" s="408"/>
      <c r="F143" s="87"/>
      <c r="G143" s="85"/>
      <c r="H143" s="86"/>
    </row>
    <row r="144" spans="1:8" ht="14.25" customHeight="1">
      <c r="A144" s="75"/>
      <c r="B144" s="402"/>
      <c r="C144" s="404"/>
      <c r="D144" s="406"/>
      <c r="E144" s="408"/>
      <c r="F144" s="87"/>
      <c r="G144" s="85"/>
      <c r="H144" s="86"/>
    </row>
    <row r="145" spans="1:8" ht="14.25" customHeight="1">
      <c r="A145" s="78"/>
      <c r="B145" s="402"/>
      <c r="C145" s="404"/>
      <c r="D145" s="406"/>
      <c r="E145" s="408"/>
      <c r="F145" s="82"/>
      <c r="G145" s="8"/>
      <c r="H145" s="83"/>
    </row>
    <row r="146" spans="1:8" ht="14.25" customHeight="1">
      <c r="A146" s="71"/>
      <c r="B146" s="402" t="s">
        <v>44</v>
      </c>
      <c r="C146" s="404"/>
      <c r="D146" s="406"/>
      <c r="E146" s="408"/>
      <c r="F146" s="82"/>
      <c r="G146" s="8"/>
      <c r="H146" s="83"/>
    </row>
    <row r="147" spans="1:8" ht="14.25" customHeight="1">
      <c r="A147" s="75"/>
      <c r="B147" s="402"/>
      <c r="C147" s="404"/>
      <c r="D147" s="406"/>
      <c r="E147" s="408"/>
      <c r="F147" s="87"/>
      <c r="G147" s="85"/>
      <c r="H147" s="86"/>
    </row>
    <row r="148" spans="1:8" ht="14.25" customHeight="1">
      <c r="A148" s="75"/>
      <c r="B148" s="402"/>
      <c r="C148" s="404"/>
      <c r="D148" s="406"/>
      <c r="E148" s="408"/>
      <c r="F148" s="87"/>
      <c r="G148" s="85"/>
      <c r="H148" s="86"/>
    </row>
    <row r="149" spans="1:8" ht="14.25" customHeight="1">
      <c r="A149" s="75"/>
      <c r="B149" s="402"/>
      <c r="C149" s="404"/>
      <c r="D149" s="406"/>
      <c r="E149" s="408"/>
      <c r="F149" s="87"/>
      <c r="G149" s="85"/>
      <c r="H149" s="86"/>
    </row>
    <row r="150" spans="1:8" ht="14.25" customHeight="1">
      <c r="A150" s="75"/>
      <c r="B150" s="402"/>
      <c r="C150" s="404"/>
      <c r="D150" s="406"/>
      <c r="E150" s="408"/>
      <c r="F150" s="87"/>
      <c r="G150" s="85"/>
      <c r="H150" s="86"/>
    </row>
    <row r="151" spans="1:8" ht="14.25" customHeight="1">
      <c r="A151" s="75"/>
      <c r="B151" s="402"/>
      <c r="C151" s="404"/>
      <c r="D151" s="406"/>
      <c r="E151" s="408"/>
      <c r="F151" s="87"/>
      <c r="G151" s="85"/>
      <c r="H151" s="86"/>
    </row>
    <row r="152" spans="1:8" ht="14.25" customHeight="1">
      <c r="A152" s="75"/>
      <c r="B152" s="402"/>
      <c r="C152" s="404"/>
      <c r="D152" s="406"/>
      <c r="E152" s="408"/>
      <c r="F152" s="87"/>
      <c r="G152" s="85"/>
      <c r="H152" s="86"/>
    </row>
    <row r="153" spans="1:8" ht="14.25" customHeight="1">
      <c r="A153" s="75"/>
      <c r="B153" s="402"/>
      <c r="C153" s="404"/>
      <c r="D153" s="406"/>
      <c r="E153" s="408"/>
      <c r="F153" s="87"/>
      <c r="G153" s="85"/>
      <c r="H153" s="86"/>
    </row>
    <row r="154" spans="1:8" ht="14.25" customHeight="1">
      <c r="A154" s="75"/>
      <c r="B154" s="402"/>
      <c r="C154" s="404"/>
      <c r="D154" s="406"/>
      <c r="E154" s="408"/>
      <c r="F154" s="87"/>
      <c r="G154" s="85"/>
      <c r="H154" s="86"/>
    </row>
    <row r="155" spans="1:8" ht="14.25" customHeight="1">
      <c r="A155" s="75"/>
      <c r="B155" s="402"/>
      <c r="C155" s="404"/>
      <c r="D155" s="406"/>
      <c r="E155" s="408"/>
      <c r="F155" s="87"/>
      <c r="G155" s="85"/>
      <c r="H155" s="86"/>
    </row>
    <row r="156" spans="1:8" ht="14.25" customHeight="1">
      <c r="A156" s="75"/>
      <c r="B156" s="402"/>
      <c r="C156" s="404"/>
      <c r="D156" s="406"/>
      <c r="E156" s="408"/>
      <c r="F156" s="87"/>
      <c r="G156" s="85"/>
      <c r="H156" s="86"/>
    </row>
    <row r="157" spans="1:8" ht="14.25" customHeight="1">
      <c r="A157" s="75"/>
      <c r="B157" s="402"/>
      <c r="C157" s="404"/>
      <c r="D157" s="406"/>
      <c r="E157" s="408"/>
      <c r="F157" s="87"/>
      <c r="G157" s="85"/>
      <c r="H157" s="86"/>
    </row>
    <row r="158" spans="1:8" ht="14.25" customHeight="1">
      <c r="A158" s="75"/>
      <c r="B158" s="402"/>
      <c r="C158" s="404"/>
      <c r="D158" s="406"/>
      <c r="E158" s="408"/>
      <c r="F158" s="87"/>
      <c r="G158" s="85"/>
      <c r="H158" s="86"/>
    </row>
    <row r="159" spans="1:8" ht="14.25" customHeight="1">
      <c r="A159" s="75"/>
      <c r="B159" s="402"/>
      <c r="C159" s="404"/>
      <c r="D159" s="406"/>
      <c r="E159" s="408"/>
      <c r="F159" s="87"/>
      <c r="G159" s="85"/>
      <c r="H159" s="86"/>
    </row>
    <row r="160" spans="1:8" ht="14.25" customHeight="1">
      <c r="A160" s="75"/>
      <c r="B160" s="402"/>
      <c r="C160" s="404"/>
      <c r="D160" s="406"/>
      <c r="E160" s="408"/>
      <c r="F160" s="87"/>
      <c r="G160" s="85"/>
      <c r="H160" s="86"/>
    </row>
    <row r="161" spans="1:8" ht="14.25" customHeight="1">
      <c r="A161" s="78"/>
      <c r="B161" s="402"/>
      <c r="C161" s="404"/>
      <c r="D161" s="406"/>
      <c r="E161" s="408"/>
      <c r="F161" s="82"/>
      <c r="G161" s="8"/>
      <c r="H161" s="83"/>
    </row>
    <row r="162" spans="1:8" ht="14.25" customHeight="1">
      <c r="A162" s="71"/>
      <c r="B162" s="402" t="s">
        <v>47</v>
      </c>
      <c r="C162" s="404"/>
      <c r="D162" s="406"/>
      <c r="E162" s="408"/>
      <c r="F162" s="82"/>
      <c r="G162" s="8"/>
      <c r="H162" s="83"/>
    </row>
    <row r="163" spans="1:8" ht="14.25" customHeight="1">
      <c r="A163" s="75"/>
      <c r="B163" s="402"/>
      <c r="C163" s="404"/>
      <c r="D163" s="406"/>
      <c r="E163" s="408"/>
      <c r="F163" s="87"/>
      <c r="G163" s="85"/>
      <c r="H163" s="86"/>
    </row>
    <row r="164" spans="1:8" ht="14.25" customHeight="1">
      <c r="A164" s="75"/>
      <c r="B164" s="402"/>
      <c r="C164" s="404"/>
      <c r="D164" s="406"/>
      <c r="E164" s="408"/>
      <c r="F164" s="87"/>
      <c r="G164" s="85"/>
      <c r="H164" s="86"/>
    </row>
    <row r="165" spans="1:8" ht="14.25" customHeight="1">
      <c r="A165" s="75"/>
      <c r="B165" s="402"/>
      <c r="C165" s="404"/>
      <c r="D165" s="406"/>
      <c r="E165" s="408"/>
      <c r="F165" s="87"/>
      <c r="G165" s="85"/>
      <c r="H165" s="86"/>
    </row>
    <row r="166" spans="1:8" ht="14.25" customHeight="1">
      <c r="A166" s="75"/>
      <c r="B166" s="402"/>
      <c r="C166" s="404"/>
      <c r="D166" s="406"/>
      <c r="E166" s="408"/>
      <c r="F166" s="87"/>
      <c r="G166" s="85"/>
      <c r="H166" s="86"/>
    </row>
    <row r="167" spans="1:8" ht="14.25" customHeight="1">
      <c r="A167" s="75"/>
      <c r="B167" s="402"/>
      <c r="C167" s="404"/>
      <c r="D167" s="406"/>
      <c r="E167" s="408"/>
      <c r="F167" s="87"/>
      <c r="G167" s="85"/>
      <c r="H167" s="86"/>
    </row>
    <row r="168" spans="1:8" ht="14.25" customHeight="1">
      <c r="A168" s="75"/>
      <c r="B168" s="402"/>
      <c r="C168" s="404"/>
      <c r="D168" s="406"/>
      <c r="E168" s="408"/>
      <c r="F168" s="87"/>
      <c r="G168" s="85"/>
      <c r="H168" s="86"/>
    </row>
    <row r="169" spans="1:8" ht="14.25" customHeight="1">
      <c r="A169" s="75"/>
      <c r="B169" s="402"/>
      <c r="C169" s="404"/>
      <c r="D169" s="406"/>
      <c r="E169" s="408"/>
      <c r="F169" s="87"/>
      <c r="G169" s="85"/>
      <c r="H169" s="86"/>
    </row>
    <row r="170" spans="1:8" ht="14.25" customHeight="1">
      <c r="A170" s="75"/>
      <c r="B170" s="402"/>
      <c r="C170" s="404"/>
      <c r="D170" s="406"/>
      <c r="E170" s="408"/>
      <c r="F170" s="87"/>
      <c r="G170" s="85"/>
      <c r="H170" s="86"/>
    </row>
    <row r="171" spans="1:8" ht="14.25" customHeight="1">
      <c r="A171" s="75"/>
      <c r="B171" s="402"/>
      <c r="C171" s="404"/>
      <c r="D171" s="406"/>
      <c r="E171" s="408"/>
      <c r="F171" s="87"/>
      <c r="G171" s="85"/>
      <c r="H171" s="86"/>
    </row>
    <row r="172" spans="1:8" ht="14.25" customHeight="1">
      <c r="A172" s="75"/>
      <c r="B172" s="402"/>
      <c r="C172" s="404"/>
      <c r="D172" s="406"/>
      <c r="E172" s="408"/>
      <c r="F172" s="87"/>
      <c r="G172" s="85"/>
      <c r="H172" s="86"/>
    </row>
    <row r="173" spans="1:8" ht="14.25" customHeight="1">
      <c r="A173" s="75"/>
      <c r="B173" s="402"/>
      <c r="C173" s="404"/>
      <c r="D173" s="406"/>
      <c r="E173" s="408"/>
      <c r="F173" s="87"/>
      <c r="G173" s="85"/>
      <c r="H173" s="86"/>
    </row>
    <row r="174" spans="1:8" ht="14.25" customHeight="1">
      <c r="A174" s="75"/>
      <c r="B174" s="402"/>
      <c r="C174" s="404"/>
      <c r="D174" s="406"/>
      <c r="E174" s="408"/>
      <c r="F174" s="87"/>
      <c r="G174" s="85"/>
      <c r="H174" s="86"/>
    </row>
    <row r="175" spans="1:8" ht="14.25" customHeight="1">
      <c r="A175" s="75"/>
      <c r="B175" s="402"/>
      <c r="C175" s="404"/>
      <c r="D175" s="406"/>
      <c r="E175" s="408"/>
      <c r="F175" s="87"/>
      <c r="G175" s="85"/>
      <c r="H175" s="86"/>
    </row>
    <row r="176" spans="1:8" ht="14.25" customHeight="1">
      <c r="A176" s="75"/>
      <c r="B176" s="402"/>
      <c r="C176" s="404"/>
      <c r="D176" s="406"/>
      <c r="E176" s="408"/>
      <c r="F176" s="87"/>
      <c r="G176" s="85"/>
      <c r="H176" s="86"/>
    </row>
    <row r="177" spans="1:8" ht="14.25" customHeight="1">
      <c r="A177" s="78"/>
      <c r="B177" s="402"/>
      <c r="C177" s="404"/>
      <c r="D177" s="406"/>
      <c r="E177" s="408"/>
      <c r="F177" s="82"/>
      <c r="G177" s="8"/>
      <c r="H177" s="83"/>
    </row>
    <row r="178" spans="1:8" ht="14.25" customHeight="1">
      <c r="A178" s="71"/>
      <c r="B178" s="402" t="s">
        <v>50</v>
      </c>
      <c r="C178" s="404"/>
      <c r="D178" s="406"/>
      <c r="E178" s="408"/>
      <c r="F178" s="82"/>
      <c r="G178" s="8"/>
      <c r="H178" s="83"/>
    </row>
    <row r="179" spans="1:8" ht="14.25" customHeight="1">
      <c r="A179" s="75"/>
      <c r="B179" s="402"/>
      <c r="C179" s="404"/>
      <c r="D179" s="406"/>
      <c r="E179" s="408"/>
      <c r="F179" s="87"/>
      <c r="G179" s="85"/>
      <c r="H179" s="86"/>
    </row>
    <row r="180" spans="1:8" ht="14.25" customHeight="1">
      <c r="A180" s="75"/>
      <c r="B180" s="402"/>
      <c r="C180" s="404"/>
      <c r="D180" s="406"/>
      <c r="E180" s="408"/>
      <c r="F180" s="87"/>
      <c r="G180" s="85"/>
      <c r="H180" s="86"/>
    </row>
    <row r="181" spans="1:8" ht="14.25" customHeight="1">
      <c r="A181" s="75"/>
      <c r="B181" s="402"/>
      <c r="C181" s="404"/>
      <c r="D181" s="406"/>
      <c r="E181" s="408"/>
      <c r="F181" s="87"/>
      <c r="G181" s="85"/>
      <c r="H181" s="86"/>
    </row>
    <row r="182" spans="1:8" ht="14.25" customHeight="1">
      <c r="A182" s="75"/>
      <c r="B182" s="402"/>
      <c r="C182" s="404"/>
      <c r="D182" s="406"/>
      <c r="E182" s="408"/>
      <c r="F182" s="87"/>
      <c r="G182" s="85"/>
      <c r="H182" s="86"/>
    </row>
    <row r="183" spans="1:8" ht="14.25" customHeight="1">
      <c r="A183" s="75"/>
      <c r="B183" s="402"/>
      <c r="C183" s="404"/>
      <c r="D183" s="406"/>
      <c r="E183" s="408"/>
      <c r="F183" s="87"/>
      <c r="G183" s="85"/>
      <c r="H183" s="86"/>
    </row>
    <row r="184" spans="1:8" ht="14.25" customHeight="1">
      <c r="A184" s="75"/>
      <c r="B184" s="402"/>
      <c r="C184" s="404"/>
      <c r="D184" s="406"/>
      <c r="E184" s="408"/>
      <c r="F184" s="87"/>
      <c r="G184" s="85"/>
      <c r="H184" s="86"/>
    </row>
    <row r="185" spans="1:8" ht="14.25" customHeight="1">
      <c r="A185" s="75"/>
      <c r="B185" s="402"/>
      <c r="C185" s="404"/>
      <c r="D185" s="406"/>
      <c r="E185" s="408"/>
      <c r="F185" s="87"/>
      <c r="G185" s="85"/>
      <c r="H185" s="86"/>
    </row>
    <row r="186" spans="1:8" ht="14.25" customHeight="1">
      <c r="A186" s="75"/>
      <c r="B186" s="402"/>
      <c r="C186" s="404"/>
      <c r="D186" s="406"/>
      <c r="E186" s="408"/>
      <c r="F186" s="87"/>
      <c r="G186" s="85"/>
      <c r="H186" s="86"/>
    </row>
    <row r="187" spans="1:8" ht="14.25" customHeight="1">
      <c r="A187" s="75"/>
      <c r="B187" s="402"/>
      <c r="C187" s="404"/>
      <c r="D187" s="406"/>
      <c r="E187" s="408"/>
      <c r="F187" s="87"/>
      <c r="G187" s="85"/>
      <c r="H187" s="86"/>
    </row>
    <row r="188" spans="1:8" ht="14.25" customHeight="1">
      <c r="A188" s="75"/>
      <c r="B188" s="402"/>
      <c r="C188" s="404"/>
      <c r="D188" s="406"/>
      <c r="E188" s="408"/>
      <c r="F188" s="87"/>
      <c r="G188" s="85"/>
      <c r="H188" s="86"/>
    </row>
    <row r="189" spans="1:8" ht="14.25" customHeight="1">
      <c r="A189" s="75"/>
      <c r="B189" s="402"/>
      <c r="C189" s="404"/>
      <c r="D189" s="406"/>
      <c r="E189" s="408"/>
      <c r="F189" s="87"/>
      <c r="G189" s="85"/>
      <c r="H189" s="86"/>
    </row>
    <row r="190" spans="1:8" ht="14.25" customHeight="1">
      <c r="A190" s="75"/>
      <c r="B190" s="402"/>
      <c r="C190" s="404"/>
      <c r="D190" s="406"/>
      <c r="E190" s="408"/>
      <c r="F190" s="87"/>
      <c r="G190" s="85"/>
      <c r="H190" s="86"/>
    </row>
    <row r="191" spans="1:8" ht="14.25" customHeight="1">
      <c r="A191" s="75"/>
      <c r="B191" s="402"/>
      <c r="C191" s="404"/>
      <c r="D191" s="406"/>
      <c r="E191" s="408"/>
      <c r="F191" s="87"/>
      <c r="G191" s="85"/>
      <c r="H191" s="86"/>
    </row>
    <row r="192" spans="1:8" ht="14.25" customHeight="1">
      <c r="A192" s="75"/>
      <c r="B192" s="402"/>
      <c r="C192" s="404"/>
      <c r="D192" s="406"/>
      <c r="E192" s="408"/>
      <c r="F192" s="87"/>
      <c r="G192" s="85"/>
      <c r="H192" s="86"/>
    </row>
    <row r="193" spans="1:8" ht="14.25" customHeight="1">
      <c r="A193" s="78"/>
      <c r="B193" s="402"/>
      <c r="C193" s="404"/>
      <c r="D193" s="406"/>
      <c r="E193" s="408"/>
      <c r="F193" s="82"/>
      <c r="G193" s="8"/>
      <c r="H193" s="83"/>
    </row>
    <row r="194" spans="1:8" ht="14.25" customHeight="1">
      <c r="A194" s="71"/>
      <c r="B194" s="402" t="s">
        <v>55</v>
      </c>
      <c r="C194" s="404"/>
      <c r="D194" s="406"/>
      <c r="E194" s="408"/>
      <c r="F194" s="82"/>
      <c r="G194" s="8"/>
      <c r="H194" s="83"/>
    </row>
    <row r="195" spans="1:8" ht="14.25" customHeight="1">
      <c r="A195" s="75"/>
      <c r="B195" s="402"/>
      <c r="C195" s="404"/>
      <c r="D195" s="406"/>
      <c r="E195" s="408"/>
      <c r="F195" s="87"/>
      <c r="G195" s="85"/>
      <c r="H195" s="86"/>
    </row>
    <row r="196" spans="1:8" ht="14.25" customHeight="1">
      <c r="A196" s="75"/>
      <c r="B196" s="402"/>
      <c r="C196" s="404"/>
      <c r="D196" s="406"/>
      <c r="E196" s="408"/>
      <c r="F196" s="87"/>
      <c r="G196" s="85"/>
      <c r="H196" s="86"/>
    </row>
    <row r="197" spans="1:8" ht="14.25" customHeight="1">
      <c r="A197" s="75"/>
      <c r="B197" s="402"/>
      <c r="C197" s="404"/>
      <c r="D197" s="406"/>
      <c r="E197" s="408"/>
      <c r="F197" s="87"/>
      <c r="G197" s="85"/>
      <c r="H197" s="86"/>
    </row>
    <row r="198" spans="1:8" ht="14.25" customHeight="1">
      <c r="A198" s="75"/>
      <c r="B198" s="402"/>
      <c r="C198" s="404"/>
      <c r="D198" s="406"/>
      <c r="E198" s="408"/>
      <c r="F198" s="87"/>
      <c r="G198" s="85"/>
      <c r="H198" s="86"/>
    </row>
    <row r="199" spans="1:8" ht="14.25" customHeight="1">
      <c r="A199" s="75"/>
      <c r="B199" s="402"/>
      <c r="C199" s="404"/>
      <c r="D199" s="406"/>
      <c r="E199" s="408"/>
      <c r="F199" s="87"/>
      <c r="G199" s="85"/>
      <c r="H199" s="86"/>
    </row>
    <row r="200" spans="1:8" ht="14.25" customHeight="1">
      <c r="A200" s="75"/>
      <c r="B200" s="402"/>
      <c r="C200" s="404"/>
      <c r="D200" s="406"/>
      <c r="E200" s="408"/>
      <c r="F200" s="87"/>
      <c r="G200" s="85"/>
      <c r="H200" s="86"/>
    </row>
    <row r="201" spans="1:8" ht="14.25" customHeight="1">
      <c r="A201" s="75"/>
      <c r="B201" s="402"/>
      <c r="C201" s="404"/>
      <c r="D201" s="406"/>
      <c r="E201" s="408"/>
      <c r="F201" s="87"/>
      <c r="G201" s="85"/>
      <c r="H201" s="86"/>
    </row>
    <row r="202" spans="1:8" ht="14.25" customHeight="1">
      <c r="A202" s="75"/>
      <c r="B202" s="403"/>
      <c r="C202" s="405"/>
      <c r="D202" s="407"/>
      <c r="E202" s="409"/>
      <c r="G202" s="76"/>
      <c r="H202" s="77"/>
    </row>
    <row r="203" spans="1:8" ht="14.25" customHeight="1">
      <c r="A203" s="75"/>
      <c r="B203" s="398"/>
      <c r="C203" s="399"/>
      <c r="D203" s="400"/>
      <c r="E203" s="401"/>
      <c r="G203" s="76"/>
      <c r="H203" s="77"/>
    </row>
    <row r="204" spans="1:8" ht="14.25" customHeight="1">
      <c r="A204" s="75"/>
      <c r="B204" s="398"/>
      <c r="C204" s="399"/>
      <c r="D204" s="400"/>
      <c r="E204" s="401"/>
      <c r="G204" s="76"/>
      <c r="H204" s="77"/>
    </row>
    <row r="205" spans="1:8" ht="14.25" customHeight="1">
      <c r="A205" s="75"/>
      <c r="B205" s="398"/>
      <c r="C205" s="399"/>
      <c r="D205" s="400"/>
      <c r="E205" s="401"/>
      <c r="G205" s="76"/>
      <c r="H205" s="77"/>
    </row>
    <row r="206" spans="1:8" ht="14.25" customHeight="1">
      <c r="A206" s="75"/>
      <c r="B206" s="398"/>
      <c r="C206" s="399"/>
      <c r="D206" s="400"/>
      <c r="E206" s="401"/>
      <c r="G206" s="76"/>
      <c r="H206" s="77"/>
    </row>
    <row r="207" spans="1:8" ht="14.25" customHeight="1">
      <c r="A207" s="75"/>
      <c r="B207" s="398"/>
      <c r="C207" s="399"/>
      <c r="D207" s="400"/>
      <c r="E207" s="401"/>
      <c r="G207" s="76"/>
      <c r="H207" s="77"/>
    </row>
    <row r="208" spans="1:8" ht="14.25" customHeight="1">
      <c r="A208" s="75"/>
      <c r="B208" s="398"/>
      <c r="C208" s="399"/>
      <c r="D208" s="400"/>
      <c r="E208" s="401"/>
      <c r="G208" s="76"/>
      <c r="H208" s="77"/>
    </row>
    <row r="209" spans="1:8" ht="14.25" customHeight="1">
      <c r="A209" s="78"/>
      <c r="B209" s="398"/>
      <c r="C209" s="399"/>
      <c r="D209" s="400"/>
      <c r="E209" s="401"/>
      <c r="F209" s="79"/>
      <c r="G209" s="80"/>
      <c r="H209" s="81"/>
    </row>
    <row r="210" spans="1:8" ht="14.25" customHeight="1">
      <c r="A210" s="71"/>
      <c r="B210" s="398" t="s">
        <v>61</v>
      </c>
      <c r="C210" s="399"/>
      <c r="D210" s="400"/>
      <c r="E210" s="401"/>
      <c r="F210" s="72"/>
      <c r="G210" s="73"/>
      <c r="H210" s="74"/>
    </row>
    <row r="211" spans="1:8" ht="14.25" customHeight="1">
      <c r="A211" s="75"/>
      <c r="B211" s="398"/>
      <c r="C211" s="399"/>
      <c r="D211" s="400"/>
      <c r="E211" s="401"/>
      <c r="G211" s="76"/>
      <c r="H211" s="77"/>
    </row>
    <row r="212" spans="1:8" ht="14.25" customHeight="1">
      <c r="A212" s="75"/>
      <c r="B212" s="398"/>
      <c r="C212" s="399"/>
      <c r="D212" s="400"/>
      <c r="E212" s="401"/>
      <c r="G212" s="76"/>
      <c r="H212" s="77"/>
    </row>
    <row r="213" spans="1:8" ht="14.25" customHeight="1">
      <c r="A213" s="75"/>
      <c r="B213" s="398"/>
      <c r="C213" s="399"/>
      <c r="D213" s="400"/>
      <c r="E213" s="401"/>
      <c r="G213" s="76"/>
      <c r="H213" s="77"/>
    </row>
    <row r="214" spans="1:8" ht="14.25" customHeight="1">
      <c r="A214" s="75"/>
      <c r="B214" s="398"/>
      <c r="C214" s="399"/>
      <c r="D214" s="400"/>
      <c r="E214" s="401"/>
      <c r="G214" s="76"/>
      <c r="H214" s="77"/>
    </row>
    <row r="215" spans="1:8" ht="14.25" customHeight="1">
      <c r="A215" s="75"/>
      <c r="B215" s="398"/>
      <c r="C215" s="399"/>
      <c r="D215" s="400"/>
      <c r="E215" s="401"/>
      <c r="G215" s="76"/>
      <c r="H215" s="77"/>
    </row>
    <row r="216" spans="1:8" ht="14.25" customHeight="1">
      <c r="A216" s="75"/>
      <c r="B216" s="398"/>
      <c r="C216" s="399"/>
      <c r="D216" s="400"/>
      <c r="E216" s="401"/>
      <c r="G216" s="76"/>
      <c r="H216" s="77"/>
    </row>
    <row r="217" spans="1:8" ht="14.25" customHeight="1">
      <c r="A217" s="75"/>
      <c r="B217" s="398"/>
      <c r="C217" s="399"/>
      <c r="D217" s="400"/>
      <c r="E217" s="401"/>
      <c r="G217" s="76"/>
      <c r="H217" s="77"/>
    </row>
    <row r="218" spans="1:8" ht="14.25" customHeight="1">
      <c r="A218" s="75"/>
      <c r="B218" s="398"/>
      <c r="C218" s="399"/>
      <c r="D218" s="400"/>
      <c r="E218" s="401"/>
      <c r="G218" s="76"/>
      <c r="H218" s="77"/>
    </row>
    <row r="219" spans="1:8" ht="14.25" customHeight="1">
      <c r="A219" s="75"/>
      <c r="B219" s="398"/>
      <c r="C219" s="399"/>
      <c r="D219" s="400"/>
      <c r="E219" s="401"/>
      <c r="G219" s="76"/>
      <c r="H219" s="77"/>
    </row>
    <row r="220" spans="1:8" ht="14.25" customHeight="1">
      <c r="A220" s="75"/>
      <c r="B220" s="398"/>
      <c r="C220" s="399"/>
      <c r="D220" s="400"/>
      <c r="E220" s="401"/>
      <c r="G220" s="76"/>
      <c r="H220" s="77"/>
    </row>
    <row r="221" spans="1:8" ht="14.25" customHeight="1">
      <c r="A221" s="75"/>
      <c r="B221" s="398"/>
      <c r="C221" s="399"/>
      <c r="D221" s="400"/>
      <c r="E221" s="401"/>
      <c r="G221" s="76"/>
      <c r="H221" s="77"/>
    </row>
    <row r="222" spans="1:8" ht="14.25" customHeight="1">
      <c r="A222" s="75"/>
      <c r="B222" s="398"/>
      <c r="C222" s="399"/>
      <c r="D222" s="400"/>
      <c r="E222" s="401"/>
      <c r="G222" s="76"/>
      <c r="H222" s="77"/>
    </row>
    <row r="223" spans="1:8" ht="14.25" customHeight="1">
      <c r="A223" s="75"/>
      <c r="B223" s="398"/>
      <c r="C223" s="399"/>
      <c r="D223" s="400"/>
      <c r="E223" s="401"/>
      <c r="G223" s="76"/>
      <c r="H223" s="77"/>
    </row>
    <row r="224" spans="1:8" ht="14.25" customHeight="1">
      <c r="A224" s="75"/>
      <c r="B224" s="398"/>
      <c r="C224" s="399"/>
      <c r="D224" s="400"/>
      <c r="E224" s="401"/>
      <c r="G224" s="76"/>
      <c r="H224" s="77"/>
    </row>
    <row r="225" spans="1:8" ht="14.25" customHeight="1">
      <c r="A225" s="78"/>
      <c r="B225" s="398"/>
      <c r="C225" s="399"/>
      <c r="D225" s="400"/>
      <c r="E225" s="401"/>
      <c r="F225" s="79"/>
      <c r="G225" s="80"/>
      <c r="H225" s="81"/>
    </row>
    <row r="226" spans="1:8" ht="14.25" customHeight="1">
      <c r="A226" s="71"/>
      <c r="B226" s="398" t="s">
        <v>64</v>
      </c>
      <c r="C226" s="399"/>
      <c r="D226" s="400"/>
      <c r="E226" s="401"/>
      <c r="F226" s="72"/>
      <c r="G226" s="73"/>
      <c r="H226" s="74"/>
    </row>
    <row r="227" spans="1:8" ht="14.25" customHeight="1">
      <c r="A227" s="75"/>
      <c r="B227" s="398"/>
      <c r="C227" s="399"/>
      <c r="D227" s="400"/>
      <c r="E227" s="401"/>
      <c r="G227" s="76"/>
      <c r="H227" s="77"/>
    </row>
    <row r="228" spans="1:8" ht="14.25" customHeight="1">
      <c r="A228" s="75"/>
      <c r="B228" s="398"/>
      <c r="C228" s="399"/>
      <c r="D228" s="400"/>
      <c r="E228" s="401"/>
      <c r="G228" s="76"/>
      <c r="H228" s="77"/>
    </row>
    <row r="229" spans="1:8" ht="14.25" customHeight="1">
      <c r="A229" s="75"/>
      <c r="B229" s="398"/>
      <c r="C229" s="399"/>
      <c r="D229" s="400"/>
      <c r="E229" s="401"/>
      <c r="G229" s="76"/>
      <c r="H229" s="77"/>
    </row>
    <row r="230" spans="1:8" ht="14.25" customHeight="1">
      <c r="A230" s="75"/>
      <c r="B230" s="398"/>
      <c r="C230" s="399"/>
      <c r="D230" s="400"/>
      <c r="E230" s="401"/>
      <c r="G230" s="76"/>
      <c r="H230" s="77"/>
    </row>
    <row r="231" spans="1:8" ht="14.25" customHeight="1">
      <c r="A231" s="75"/>
      <c r="B231" s="398"/>
      <c r="C231" s="399"/>
      <c r="D231" s="400"/>
      <c r="E231" s="401"/>
      <c r="G231" s="76"/>
      <c r="H231" s="77"/>
    </row>
    <row r="232" spans="1:8" ht="14.25" customHeight="1">
      <c r="A232" s="75"/>
      <c r="B232" s="398"/>
      <c r="C232" s="399"/>
      <c r="D232" s="400"/>
      <c r="E232" s="401"/>
      <c r="G232" s="76"/>
      <c r="H232" s="77"/>
    </row>
    <row r="233" spans="1:8" ht="14.25" customHeight="1">
      <c r="A233" s="75"/>
      <c r="B233" s="398"/>
      <c r="C233" s="399"/>
      <c r="D233" s="400"/>
      <c r="E233" s="401"/>
      <c r="G233" s="76"/>
      <c r="H233" s="77"/>
    </row>
    <row r="234" spans="1:8" ht="14.25" customHeight="1">
      <c r="A234" s="75"/>
      <c r="B234" s="398"/>
      <c r="C234" s="399"/>
      <c r="D234" s="400"/>
      <c r="E234" s="401"/>
      <c r="G234" s="76"/>
      <c r="H234" s="77"/>
    </row>
    <row r="235" spans="1:8" ht="14.25" customHeight="1">
      <c r="A235" s="75"/>
      <c r="B235" s="398"/>
      <c r="C235" s="399"/>
      <c r="D235" s="400"/>
      <c r="E235" s="401"/>
      <c r="G235" s="76"/>
      <c r="H235" s="77"/>
    </row>
    <row r="236" spans="1:8" ht="14.25" customHeight="1">
      <c r="A236" s="75"/>
      <c r="B236" s="398"/>
      <c r="C236" s="399"/>
      <c r="D236" s="400"/>
      <c r="E236" s="401"/>
      <c r="G236" s="76"/>
      <c r="H236" s="77"/>
    </row>
    <row r="237" spans="1:8" ht="14.25" customHeight="1">
      <c r="A237" s="75"/>
      <c r="B237" s="398"/>
      <c r="C237" s="399"/>
      <c r="D237" s="400"/>
      <c r="E237" s="401"/>
      <c r="G237" s="76"/>
      <c r="H237" s="77"/>
    </row>
    <row r="238" spans="1:8" ht="14.25" customHeight="1">
      <c r="A238" s="75"/>
      <c r="B238" s="398"/>
      <c r="C238" s="399"/>
      <c r="D238" s="400"/>
      <c r="E238" s="401"/>
      <c r="G238" s="76"/>
      <c r="H238" s="77"/>
    </row>
    <row r="239" spans="1:8" ht="14.25" customHeight="1">
      <c r="A239" s="75"/>
      <c r="B239" s="398"/>
      <c r="C239" s="399"/>
      <c r="D239" s="400"/>
      <c r="E239" s="401"/>
      <c r="G239" s="76"/>
      <c r="H239" s="77"/>
    </row>
    <row r="240" spans="1:8" ht="14.25" customHeight="1">
      <c r="A240" s="75"/>
      <c r="B240" s="398"/>
      <c r="C240" s="399"/>
      <c r="D240" s="400"/>
      <c r="E240" s="401"/>
      <c r="G240" s="76"/>
      <c r="H240" s="77"/>
    </row>
    <row r="241" spans="1:8" ht="14.25" customHeight="1">
      <c r="A241" s="78"/>
      <c r="B241" s="398"/>
      <c r="C241" s="399"/>
      <c r="D241" s="400"/>
      <c r="E241" s="401"/>
      <c r="F241" s="79"/>
      <c r="G241" s="80"/>
      <c r="H241" s="81"/>
    </row>
    <row r="242" spans="1:8" ht="14.25" customHeight="1">
      <c r="A242" s="71"/>
      <c r="B242" s="398" t="s">
        <v>66</v>
      </c>
      <c r="C242" s="399"/>
      <c r="D242" s="400"/>
      <c r="E242" s="401"/>
      <c r="F242" s="72"/>
      <c r="G242" s="73"/>
      <c r="H242" s="74"/>
    </row>
    <row r="243" spans="1:8" ht="14.25" customHeight="1">
      <c r="A243" s="75"/>
      <c r="B243" s="398"/>
      <c r="C243" s="399"/>
      <c r="D243" s="400"/>
      <c r="E243" s="401"/>
      <c r="G243" s="76"/>
      <c r="H243" s="77"/>
    </row>
    <row r="244" spans="1:8" ht="14.25" customHeight="1">
      <c r="A244" s="75"/>
      <c r="B244" s="398"/>
      <c r="C244" s="399"/>
      <c r="D244" s="400"/>
      <c r="E244" s="401"/>
      <c r="G244" s="76"/>
      <c r="H244" s="77"/>
    </row>
    <row r="245" spans="1:8" ht="14.25" customHeight="1">
      <c r="A245" s="75"/>
      <c r="B245" s="398"/>
      <c r="C245" s="399"/>
      <c r="D245" s="400"/>
      <c r="E245" s="401"/>
      <c r="G245" s="76"/>
      <c r="H245" s="77"/>
    </row>
    <row r="246" spans="1:8" ht="14.25" customHeight="1">
      <c r="A246" s="75"/>
      <c r="B246" s="398"/>
      <c r="C246" s="399"/>
      <c r="D246" s="400"/>
      <c r="E246" s="401"/>
      <c r="G246" s="76"/>
      <c r="H246" s="77"/>
    </row>
    <row r="247" spans="1:8" ht="14.25" customHeight="1">
      <c r="A247" s="75"/>
      <c r="B247" s="398"/>
      <c r="C247" s="399"/>
      <c r="D247" s="400"/>
      <c r="E247" s="401"/>
      <c r="G247" s="76"/>
      <c r="H247" s="77"/>
    </row>
    <row r="248" spans="1:8" ht="14.25" customHeight="1">
      <c r="A248" s="75"/>
      <c r="B248" s="398"/>
      <c r="C248" s="399"/>
      <c r="D248" s="400"/>
      <c r="E248" s="401"/>
      <c r="G248" s="76"/>
      <c r="H248" s="77"/>
    </row>
    <row r="249" spans="1:8" ht="14.25" customHeight="1">
      <c r="A249" s="75"/>
      <c r="B249" s="398"/>
      <c r="C249" s="399"/>
      <c r="D249" s="400"/>
      <c r="E249" s="401"/>
      <c r="G249" s="76"/>
      <c r="H249" s="77"/>
    </row>
    <row r="250" spans="1:8" ht="14.25" customHeight="1">
      <c r="A250" s="75"/>
      <c r="B250" s="398"/>
      <c r="C250" s="399"/>
      <c r="D250" s="400"/>
      <c r="E250" s="401"/>
      <c r="G250" s="76"/>
      <c r="H250" s="77"/>
    </row>
    <row r="251" spans="1:8" ht="14.25" customHeight="1">
      <c r="A251" s="75"/>
      <c r="B251" s="398"/>
      <c r="C251" s="399"/>
      <c r="D251" s="400"/>
      <c r="E251" s="401"/>
      <c r="G251" s="76"/>
      <c r="H251" s="77"/>
    </row>
    <row r="252" spans="1:8" ht="14.25" customHeight="1">
      <c r="A252" s="75"/>
      <c r="B252" s="398"/>
      <c r="C252" s="399"/>
      <c r="D252" s="400"/>
      <c r="E252" s="401"/>
      <c r="G252" s="76"/>
      <c r="H252" s="77"/>
    </row>
    <row r="253" spans="1:8" ht="14.25" customHeight="1">
      <c r="A253" s="75"/>
      <c r="B253" s="398"/>
      <c r="C253" s="399"/>
      <c r="D253" s="400"/>
      <c r="E253" s="401"/>
      <c r="G253" s="76"/>
      <c r="H253" s="77"/>
    </row>
    <row r="254" spans="1:8" ht="14.25" customHeight="1">
      <c r="A254" s="75"/>
      <c r="B254" s="398"/>
      <c r="C254" s="399"/>
      <c r="D254" s="400"/>
      <c r="E254" s="401"/>
      <c r="G254" s="76"/>
      <c r="H254" s="77"/>
    </row>
    <row r="255" spans="1:8" ht="14.25" customHeight="1">
      <c r="A255" s="75"/>
      <c r="B255" s="398"/>
      <c r="C255" s="399"/>
      <c r="D255" s="400"/>
      <c r="E255" s="401"/>
      <c r="G255" s="76"/>
      <c r="H255" s="77"/>
    </row>
    <row r="256" spans="1:8" ht="14.25" customHeight="1">
      <c r="A256" s="75"/>
      <c r="B256" s="398"/>
      <c r="C256" s="399"/>
      <c r="D256" s="400"/>
      <c r="E256" s="401"/>
      <c r="G256" s="76"/>
      <c r="H256" s="77"/>
    </row>
    <row r="257" spans="1:8" ht="14.25" customHeight="1">
      <c r="A257" s="78"/>
      <c r="B257" s="398"/>
      <c r="C257" s="399"/>
      <c r="D257" s="400"/>
      <c r="E257" s="401"/>
      <c r="F257" s="79"/>
      <c r="G257" s="80"/>
      <c r="H257" s="81"/>
    </row>
    <row r="258" spans="1:8" ht="14.25" customHeight="1">
      <c r="A258" s="71"/>
      <c r="B258" s="398" t="s">
        <v>68</v>
      </c>
      <c r="C258" s="399"/>
      <c r="D258" s="400"/>
      <c r="E258" s="401"/>
      <c r="F258" s="72"/>
      <c r="G258" s="73"/>
      <c r="H258" s="74"/>
    </row>
    <row r="259" spans="1:8" ht="14.25" customHeight="1">
      <c r="A259" s="75"/>
      <c r="B259" s="398"/>
      <c r="C259" s="399"/>
      <c r="D259" s="400"/>
      <c r="E259" s="401"/>
      <c r="G259" s="76"/>
      <c r="H259" s="77"/>
    </row>
    <row r="260" spans="1:8" ht="14.25" customHeight="1">
      <c r="A260" s="75"/>
      <c r="B260" s="398"/>
      <c r="C260" s="399"/>
      <c r="D260" s="400"/>
      <c r="E260" s="401"/>
      <c r="G260" s="76"/>
      <c r="H260" s="77"/>
    </row>
    <row r="261" spans="1:8" ht="14.25" customHeight="1">
      <c r="A261" s="75"/>
      <c r="B261" s="398"/>
      <c r="C261" s="399"/>
      <c r="D261" s="400"/>
      <c r="E261" s="401"/>
      <c r="G261" s="76"/>
      <c r="H261" s="77"/>
    </row>
    <row r="262" spans="1:8" ht="14.25" customHeight="1">
      <c r="A262" s="75"/>
      <c r="B262" s="398"/>
      <c r="C262" s="399"/>
      <c r="D262" s="400"/>
      <c r="E262" s="401"/>
      <c r="G262" s="76"/>
      <c r="H262" s="77"/>
    </row>
    <row r="263" spans="1:8" ht="14.25" customHeight="1">
      <c r="A263" s="75"/>
      <c r="B263" s="398"/>
      <c r="C263" s="399"/>
      <c r="D263" s="400"/>
      <c r="E263" s="401"/>
      <c r="G263" s="76"/>
      <c r="H263" s="77"/>
    </row>
    <row r="264" spans="1:8" ht="14.25" customHeight="1">
      <c r="A264" s="75"/>
      <c r="B264" s="398"/>
      <c r="C264" s="399"/>
      <c r="D264" s="400"/>
      <c r="E264" s="401"/>
      <c r="G264" s="76"/>
      <c r="H264" s="77"/>
    </row>
    <row r="265" spans="1:8" ht="14.25" customHeight="1">
      <c r="A265" s="75"/>
      <c r="B265" s="398"/>
      <c r="C265" s="399"/>
      <c r="D265" s="400"/>
      <c r="E265" s="401"/>
      <c r="G265" s="76"/>
      <c r="H265" s="77"/>
    </row>
    <row r="266" spans="1:8" ht="14.25" customHeight="1">
      <c r="A266" s="75"/>
      <c r="B266" s="398"/>
      <c r="C266" s="399"/>
      <c r="D266" s="400"/>
      <c r="E266" s="401"/>
      <c r="G266" s="76"/>
      <c r="H266" s="77"/>
    </row>
    <row r="267" spans="1:8" ht="14.25" customHeight="1">
      <c r="A267" s="75"/>
      <c r="B267" s="398"/>
      <c r="C267" s="399"/>
      <c r="D267" s="400"/>
      <c r="E267" s="401"/>
      <c r="G267" s="76"/>
      <c r="H267" s="77"/>
    </row>
    <row r="268" spans="1:8" ht="14.25" customHeight="1">
      <c r="A268" s="75"/>
      <c r="B268" s="398"/>
      <c r="C268" s="399"/>
      <c r="D268" s="400"/>
      <c r="E268" s="401"/>
      <c r="G268" s="76"/>
      <c r="H268" s="77"/>
    </row>
    <row r="269" spans="1:8" ht="14.25" customHeight="1">
      <c r="A269" s="75"/>
      <c r="B269" s="398"/>
      <c r="C269" s="399"/>
      <c r="D269" s="400"/>
      <c r="E269" s="401"/>
      <c r="G269" s="76"/>
      <c r="H269" s="77"/>
    </row>
    <row r="270" spans="1:8" ht="14.25" customHeight="1">
      <c r="A270" s="75"/>
      <c r="B270" s="398"/>
      <c r="C270" s="399"/>
      <c r="D270" s="400"/>
      <c r="E270" s="401"/>
      <c r="G270" s="76"/>
      <c r="H270" s="77"/>
    </row>
    <row r="271" spans="1:8" ht="14.25" customHeight="1">
      <c r="A271" s="75"/>
      <c r="B271" s="398"/>
      <c r="C271" s="399"/>
      <c r="D271" s="400"/>
      <c r="E271" s="401"/>
      <c r="G271" s="76"/>
      <c r="H271" s="77"/>
    </row>
    <row r="272" spans="1:8" ht="14.25" customHeight="1">
      <c r="A272" s="75"/>
      <c r="B272" s="398"/>
      <c r="C272" s="399"/>
      <c r="D272" s="400"/>
      <c r="E272" s="401"/>
      <c r="G272" s="76"/>
      <c r="H272" s="77"/>
    </row>
    <row r="273" spans="1:8" ht="14.25" customHeight="1">
      <c r="A273" s="78"/>
      <c r="B273" s="398"/>
      <c r="C273" s="399"/>
      <c r="D273" s="400"/>
      <c r="E273" s="401"/>
      <c r="F273" s="79"/>
      <c r="G273" s="80"/>
      <c r="H273" s="81"/>
    </row>
    <row r="274" spans="1:8" ht="14.25" customHeight="1">
      <c r="A274" s="71"/>
      <c r="B274" s="398" t="s">
        <v>70</v>
      </c>
      <c r="C274" s="399"/>
      <c r="D274" s="400"/>
      <c r="E274" s="401"/>
      <c r="F274" s="72"/>
      <c r="G274" s="73"/>
      <c r="H274" s="74"/>
    </row>
    <row r="275" spans="1:8" ht="14.25" customHeight="1">
      <c r="A275" s="75"/>
      <c r="B275" s="398"/>
      <c r="C275" s="399"/>
      <c r="D275" s="400"/>
      <c r="E275" s="401"/>
      <c r="G275" s="76"/>
      <c r="H275" s="77"/>
    </row>
    <row r="276" spans="1:8" ht="14.25" customHeight="1">
      <c r="A276" s="75"/>
      <c r="B276" s="398"/>
      <c r="C276" s="399"/>
      <c r="D276" s="400"/>
      <c r="E276" s="401"/>
      <c r="G276" s="76"/>
      <c r="H276" s="77"/>
    </row>
    <row r="277" spans="1:8" ht="14.25" customHeight="1">
      <c r="A277" s="75"/>
      <c r="B277" s="398"/>
      <c r="C277" s="399"/>
      <c r="D277" s="400"/>
      <c r="E277" s="401"/>
      <c r="G277" s="76"/>
      <c r="H277" s="77"/>
    </row>
    <row r="278" spans="1:8" ht="14.25" customHeight="1">
      <c r="A278" s="75"/>
      <c r="B278" s="398"/>
      <c r="C278" s="399"/>
      <c r="D278" s="400"/>
      <c r="E278" s="401"/>
      <c r="G278" s="76"/>
      <c r="H278" s="77"/>
    </row>
    <row r="279" spans="1:8" ht="14.25" customHeight="1">
      <c r="A279" s="75"/>
      <c r="B279" s="398"/>
      <c r="C279" s="399"/>
      <c r="D279" s="400"/>
      <c r="E279" s="401"/>
      <c r="G279" s="76"/>
      <c r="H279" s="77"/>
    </row>
    <row r="280" spans="1:8" ht="14.25" customHeight="1">
      <c r="A280" s="75"/>
      <c r="B280" s="398"/>
      <c r="C280" s="399"/>
      <c r="D280" s="400"/>
      <c r="E280" s="401"/>
      <c r="G280" s="76"/>
      <c r="H280" s="77"/>
    </row>
    <row r="281" spans="1:8" ht="14.25" customHeight="1">
      <c r="A281" s="75"/>
      <c r="B281" s="398"/>
      <c r="C281" s="399"/>
      <c r="D281" s="400"/>
      <c r="E281" s="401"/>
      <c r="G281" s="76"/>
      <c r="H281" s="77"/>
    </row>
    <row r="282" spans="1:8" ht="14.25" customHeight="1">
      <c r="A282" s="75"/>
      <c r="B282" s="398"/>
      <c r="C282" s="399"/>
      <c r="D282" s="400"/>
      <c r="E282" s="401"/>
      <c r="G282" s="76"/>
      <c r="H282" s="77"/>
    </row>
    <row r="283" spans="1:8" ht="14.25" customHeight="1">
      <c r="A283" s="75"/>
      <c r="B283" s="398"/>
      <c r="C283" s="399"/>
      <c r="D283" s="400"/>
      <c r="E283" s="401"/>
      <c r="G283" s="76"/>
      <c r="H283" s="77"/>
    </row>
    <row r="284" spans="1:8" ht="14.25" customHeight="1">
      <c r="A284" s="75"/>
      <c r="B284" s="398"/>
      <c r="C284" s="399"/>
      <c r="D284" s="400"/>
      <c r="E284" s="401"/>
      <c r="G284" s="76"/>
      <c r="H284" s="77"/>
    </row>
    <row r="285" spans="1:8" ht="14.25" customHeight="1">
      <c r="A285" s="75"/>
      <c r="B285" s="398"/>
      <c r="C285" s="399"/>
      <c r="D285" s="400"/>
      <c r="E285" s="401"/>
      <c r="G285" s="76"/>
      <c r="H285" s="77"/>
    </row>
    <row r="286" spans="1:8" ht="14.25" customHeight="1">
      <c r="A286" s="75"/>
      <c r="B286" s="398"/>
      <c r="C286" s="399"/>
      <c r="D286" s="400"/>
      <c r="E286" s="401"/>
      <c r="G286" s="76"/>
      <c r="H286" s="77"/>
    </row>
    <row r="287" spans="1:8" ht="14.25" customHeight="1">
      <c r="A287" s="75"/>
      <c r="B287" s="398"/>
      <c r="C287" s="399"/>
      <c r="D287" s="400"/>
      <c r="E287" s="401"/>
      <c r="G287" s="76"/>
      <c r="H287" s="77"/>
    </row>
    <row r="288" spans="1:8" ht="14.25" customHeight="1">
      <c r="A288" s="75"/>
      <c r="B288" s="398"/>
      <c r="C288" s="399"/>
      <c r="D288" s="400"/>
      <c r="E288" s="401"/>
      <c r="G288" s="76"/>
      <c r="H288" s="77"/>
    </row>
    <row r="289" spans="1:8" ht="14.25" customHeight="1">
      <c r="A289" s="78"/>
      <c r="B289" s="398"/>
      <c r="C289" s="399"/>
      <c r="D289" s="400"/>
      <c r="E289" s="401"/>
      <c r="F289" s="79"/>
      <c r="G289" s="80"/>
      <c r="H289" s="81"/>
    </row>
    <row r="290" spans="1:8" ht="14.25" customHeight="1">
      <c r="A290" s="71"/>
      <c r="B290" s="398" t="s">
        <v>73</v>
      </c>
      <c r="C290" s="399"/>
      <c r="D290" s="400"/>
      <c r="E290" s="401"/>
      <c r="F290" s="72"/>
      <c r="G290" s="73"/>
      <c r="H290" s="74"/>
    </row>
    <row r="291" spans="1:8" ht="14.25" customHeight="1">
      <c r="A291" s="75"/>
      <c r="B291" s="398"/>
      <c r="C291" s="399"/>
      <c r="D291" s="400"/>
      <c r="E291" s="401"/>
      <c r="G291" s="76"/>
      <c r="H291" s="77"/>
    </row>
    <row r="292" spans="1:8" ht="14.25" customHeight="1">
      <c r="A292" s="75"/>
      <c r="B292" s="398"/>
      <c r="C292" s="399"/>
      <c r="D292" s="400"/>
      <c r="E292" s="401"/>
      <c r="G292" s="76"/>
      <c r="H292" s="77"/>
    </row>
    <row r="293" spans="1:8" ht="14.25" customHeight="1">
      <c r="A293" s="75"/>
      <c r="B293" s="398"/>
      <c r="C293" s="399"/>
      <c r="D293" s="400"/>
      <c r="E293" s="401"/>
      <c r="G293" s="76"/>
      <c r="H293" s="77"/>
    </row>
    <row r="294" spans="1:8" ht="14.25" customHeight="1">
      <c r="A294" s="75"/>
      <c r="B294" s="398"/>
      <c r="C294" s="399"/>
      <c r="D294" s="400"/>
      <c r="E294" s="401"/>
      <c r="G294" s="76"/>
      <c r="H294" s="77"/>
    </row>
    <row r="295" spans="1:8" ht="14.25" customHeight="1">
      <c r="A295" s="75"/>
      <c r="B295" s="398"/>
      <c r="C295" s="399"/>
      <c r="D295" s="400"/>
      <c r="E295" s="401"/>
      <c r="G295" s="76"/>
      <c r="H295" s="77"/>
    </row>
    <row r="296" spans="1:8" ht="14.25" customHeight="1">
      <c r="A296" s="75"/>
      <c r="B296" s="398"/>
      <c r="C296" s="399"/>
      <c r="D296" s="400"/>
      <c r="E296" s="401"/>
      <c r="G296" s="76"/>
      <c r="H296" s="77"/>
    </row>
    <row r="297" spans="1:8" ht="14.25" customHeight="1">
      <c r="A297" s="75"/>
      <c r="B297" s="398"/>
      <c r="C297" s="399"/>
      <c r="D297" s="400"/>
      <c r="E297" s="401"/>
      <c r="G297" s="76"/>
      <c r="H297" s="77"/>
    </row>
    <row r="298" spans="1:8" ht="14.25" customHeight="1">
      <c r="A298" s="75"/>
      <c r="B298" s="398"/>
      <c r="C298" s="399"/>
      <c r="D298" s="400"/>
      <c r="E298" s="401"/>
      <c r="G298" s="76"/>
      <c r="H298" s="77"/>
    </row>
    <row r="299" spans="1:8" ht="14.25" customHeight="1">
      <c r="A299" s="75"/>
      <c r="B299" s="398"/>
      <c r="C299" s="399"/>
      <c r="D299" s="400"/>
      <c r="E299" s="401"/>
      <c r="G299" s="76"/>
      <c r="H299" s="77"/>
    </row>
    <row r="300" spans="1:8" ht="14.25" customHeight="1">
      <c r="A300" s="75"/>
      <c r="B300" s="398"/>
      <c r="C300" s="399"/>
      <c r="D300" s="400"/>
      <c r="E300" s="401"/>
      <c r="G300" s="76"/>
      <c r="H300" s="77"/>
    </row>
    <row r="301" spans="1:8" ht="14.25" customHeight="1">
      <c r="A301" s="75"/>
      <c r="B301" s="398"/>
      <c r="C301" s="399"/>
      <c r="D301" s="400"/>
      <c r="E301" s="401"/>
      <c r="G301" s="76"/>
      <c r="H301" s="77"/>
    </row>
    <row r="302" spans="1:8" ht="14.25" customHeight="1">
      <c r="A302" s="75"/>
      <c r="B302" s="398"/>
      <c r="C302" s="399"/>
      <c r="D302" s="400"/>
      <c r="E302" s="401"/>
      <c r="G302" s="76"/>
      <c r="H302" s="77"/>
    </row>
    <row r="303" spans="1:8" ht="14.25" customHeight="1">
      <c r="A303" s="75"/>
      <c r="B303" s="398"/>
      <c r="C303" s="399"/>
      <c r="D303" s="400"/>
      <c r="E303" s="401"/>
      <c r="G303" s="76"/>
      <c r="H303" s="77"/>
    </row>
    <row r="304" spans="1:8" ht="14.25" customHeight="1">
      <c r="A304" s="75"/>
      <c r="B304" s="398"/>
      <c r="C304" s="399"/>
      <c r="D304" s="400"/>
      <c r="E304" s="401"/>
      <c r="G304" s="76"/>
      <c r="H304" s="77"/>
    </row>
    <row r="305" spans="1:8" ht="14.25" customHeight="1">
      <c r="A305" s="78"/>
      <c r="B305" s="398"/>
      <c r="C305" s="399"/>
      <c r="D305" s="400"/>
      <c r="E305" s="401"/>
      <c r="F305" s="79"/>
      <c r="G305" s="80"/>
      <c r="H305" s="81"/>
    </row>
    <row r="306" spans="1:8" ht="14.25" customHeight="1">
      <c r="A306" s="71"/>
      <c r="B306" s="398" t="s">
        <v>78</v>
      </c>
      <c r="C306" s="399"/>
      <c r="D306" s="400"/>
      <c r="E306" s="401"/>
      <c r="F306" s="72"/>
      <c r="G306" s="73"/>
      <c r="H306" s="74"/>
    </row>
    <row r="307" spans="1:8" ht="14.25" customHeight="1">
      <c r="A307" s="75"/>
      <c r="B307" s="398"/>
      <c r="C307" s="399"/>
      <c r="D307" s="400"/>
      <c r="E307" s="401"/>
      <c r="G307" s="76"/>
      <c r="H307" s="77"/>
    </row>
    <row r="308" spans="1:8" ht="14.25" customHeight="1">
      <c r="A308" s="75"/>
      <c r="B308" s="398"/>
      <c r="C308" s="399"/>
      <c r="D308" s="400"/>
      <c r="E308" s="401"/>
      <c r="G308" s="76"/>
      <c r="H308" s="77"/>
    </row>
    <row r="309" spans="1:8" ht="14.25" customHeight="1">
      <c r="A309" s="75"/>
      <c r="B309" s="398"/>
      <c r="C309" s="399"/>
      <c r="D309" s="400"/>
      <c r="E309" s="401"/>
      <c r="G309" s="76"/>
      <c r="H309" s="77"/>
    </row>
    <row r="310" spans="1:8" ht="14.25" customHeight="1">
      <c r="A310" s="75"/>
      <c r="B310" s="398"/>
      <c r="C310" s="399"/>
      <c r="D310" s="400"/>
      <c r="E310" s="401"/>
      <c r="G310" s="76"/>
      <c r="H310" s="77"/>
    </row>
    <row r="311" spans="1:8" ht="14.25" customHeight="1">
      <c r="A311" s="75"/>
      <c r="B311" s="398"/>
      <c r="C311" s="399"/>
      <c r="D311" s="400"/>
      <c r="E311" s="401"/>
      <c r="G311" s="76"/>
      <c r="H311" s="77"/>
    </row>
    <row r="312" spans="1:8" ht="14.25" customHeight="1">
      <c r="A312" s="75"/>
      <c r="B312" s="398"/>
      <c r="C312" s="399"/>
      <c r="D312" s="400"/>
      <c r="E312" s="401"/>
      <c r="G312" s="76"/>
      <c r="H312" s="77"/>
    </row>
    <row r="313" spans="1:8" ht="14.25" customHeight="1">
      <c r="A313" s="75"/>
      <c r="B313" s="398"/>
      <c r="C313" s="399"/>
      <c r="D313" s="400"/>
      <c r="E313" s="401"/>
      <c r="G313" s="76"/>
      <c r="H313" s="77"/>
    </row>
    <row r="314" spans="1:8" ht="14.25" customHeight="1">
      <c r="A314" s="75"/>
      <c r="B314" s="398"/>
      <c r="C314" s="399"/>
      <c r="D314" s="400"/>
      <c r="E314" s="401"/>
      <c r="G314" s="76"/>
      <c r="H314" s="77"/>
    </row>
    <row r="315" spans="1:8" ht="14.25" customHeight="1">
      <c r="A315" s="75"/>
      <c r="B315" s="398"/>
      <c r="C315" s="399"/>
      <c r="D315" s="400"/>
      <c r="E315" s="401"/>
      <c r="G315" s="76"/>
      <c r="H315" s="77"/>
    </row>
    <row r="316" spans="1:8" ht="14.25" customHeight="1">
      <c r="A316" s="75"/>
      <c r="B316" s="398"/>
      <c r="C316" s="399"/>
      <c r="D316" s="400"/>
      <c r="E316" s="401"/>
      <c r="G316" s="76"/>
      <c r="H316" s="77"/>
    </row>
    <row r="317" spans="1:8" ht="14.25" customHeight="1">
      <c r="A317" s="75"/>
      <c r="B317" s="398"/>
      <c r="C317" s="399"/>
      <c r="D317" s="400"/>
      <c r="E317" s="401"/>
      <c r="G317" s="76"/>
      <c r="H317" s="77"/>
    </row>
    <row r="318" spans="1:8" ht="14.25" customHeight="1">
      <c r="A318" s="75"/>
      <c r="B318" s="398"/>
      <c r="C318" s="399"/>
      <c r="D318" s="400"/>
      <c r="E318" s="401"/>
      <c r="G318" s="76"/>
      <c r="H318" s="77"/>
    </row>
    <row r="319" spans="1:8" ht="14.25" customHeight="1">
      <c r="A319" s="75"/>
      <c r="B319" s="398"/>
      <c r="C319" s="399"/>
      <c r="D319" s="400"/>
      <c r="E319" s="401"/>
      <c r="G319" s="76"/>
      <c r="H319" s="77"/>
    </row>
    <row r="320" spans="1:8" ht="14.25" customHeight="1">
      <c r="A320" s="75"/>
      <c r="B320" s="398"/>
      <c r="C320" s="399"/>
      <c r="D320" s="400"/>
      <c r="E320" s="401"/>
      <c r="G320" s="76"/>
      <c r="H320" s="77"/>
    </row>
    <row r="321" spans="1:8" ht="14.25" customHeight="1">
      <c r="A321" s="78"/>
      <c r="B321" s="398"/>
      <c r="C321" s="399"/>
      <c r="D321" s="400"/>
      <c r="E321" s="401"/>
      <c r="F321" s="79"/>
      <c r="G321" s="80"/>
      <c r="H321" s="81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fitToHeight="2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14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7" customWidth="1"/>
    <col min="2" max="2" width="15" style="7" customWidth="1"/>
    <col min="3" max="4" width="0" style="7" hidden="1" customWidth="1"/>
    <col min="5" max="5" width="125" style="7" customWidth="1"/>
    <col min="6" max="16384" width="14.66015625" style="7" customWidth="1"/>
  </cols>
  <sheetData>
    <row r="1" spans="1:5" ht="16.5" customHeight="1">
      <c r="A1" s="413" t="s">
        <v>215</v>
      </c>
      <c r="B1" s="413"/>
      <c r="C1" s="69"/>
      <c r="D1" s="69"/>
      <c r="E1" s="69" t="s">
        <v>216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31"/>
  <sheetViews>
    <sheetView showGridLines="0" zoomScalePageLayoutView="0" workbookViewId="0" topLeftCell="C339">
      <selection activeCell="A1" sqref="A1"/>
    </sheetView>
  </sheetViews>
  <sheetFormatPr defaultColWidth="14.66015625" defaultRowHeight="14.25" customHeight="1"/>
  <cols>
    <col min="1" max="2" width="0" style="11" hidden="1" customWidth="1"/>
    <col min="3" max="3" width="14.16015625" style="11" customWidth="1"/>
    <col min="4" max="4" width="0" style="11" hidden="1" customWidth="1"/>
    <col min="5" max="5" width="46.66015625" style="11" customWidth="1"/>
    <col min="6" max="17" width="11.83203125" style="11" customWidth="1"/>
    <col min="18" max="16384" width="14.66015625" style="11" customWidth="1"/>
  </cols>
  <sheetData>
    <row r="1" spans="1:17" ht="3.75" customHeight="1">
      <c r="A1" s="10"/>
      <c r="B1" s="10"/>
      <c r="C1" s="422"/>
      <c r="D1" s="422"/>
      <c r="E1" s="42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4.25" customHeight="1">
      <c r="A2" s="12" t="s">
        <v>6</v>
      </c>
      <c r="B2" s="13">
        <v>1</v>
      </c>
      <c r="C2" s="423" t="s">
        <v>7</v>
      </c>
      <c r="D2" s="16"/>
      <c r="E2" s="425" t="s">
        <v>8</v>
      </c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4.25" customHeight="1" hidden="1">
      <c r="A3" s="12"/>
      <c r="B3" s="13">
        <v>2</v>
      </c>
      <c r="C3" s="423"/>
      <c r="D3" s="16"/>
      <c r="E3" s="425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14.25" customHeight="1" hidden="1">
      <c r="A4" s="12"/>
      <c r="B4" s="13">
        <v>3</v>
      </c>
      <c r="C4" s="423"/>
      <c r="D4" s="16"/>
      <c r="E4" s="425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14.25" customHeight="1" hidden="1">
      <c r="A5" s="12"/>
      <c r="B5" s="13">
        <v>4</v>
      </c>
      <c r="C5" s="423"/>
      <c r="D5" s="16"/>
      <c r="E5" s="425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1:17" ht="14.25" customHeight="1" hidden="1">
      <c r="A6" s="12"/>
      <c r="B6" s="13">
        <v>5</v>
      </c>
      <c r="C6" s="423"/>
      <c r="D6" s="16"/>
      <c r="E6" s="425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14.25" customHeight="1" hidden="1">
      <c r="A7" s="12"/>
      <c r="B7" s="13">
        <v>6</v>
      </c>
      <c r="C7" s="423"/>
      <c r="D7" s="16"/>
      <c r="E7" s="425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ht="14.25" customHeight="1" hidden="1">
      <c r="A8" s="12"/>
      <c r="B8" s="13">
        <v>7</v>
      </c>
      <c r="C8" s="423"/>
      <c r="D8" s="16"/>
      <c r="E8" s="425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17" ht="14.25" customHeight="1" hidden="1">
      <c r="A9" s="12"/>
      <c r="B9" s="13">
        <v>8</v>
      </c>
      <c r="C9" s="423"/>
      <c r="D9" s="16"/>
      <c r="E9" s="425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ht="3.75" customHeight="1">
      <c r="A10" s="10"/>
      <c r="B10" s="10"/>
      <c r="C10" s="422"/>
      <c r="D10" s="422"/>
      <c r="E10" s="42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4.25" customHeight="1">
      <c r="A11" s="12" t="s">
        <v>9</v>
      </c>
      <c r="B11" s="13">
        <v>1</v>
      </c>
      <c r="C11" s="423" t="s">
        <v>10</v>
      </c>
      <c r="D11" s="16"/>
      <c r="E11" s="425" t="s">
        <v>11</v>
      </c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14.25" customHeight="1" hidden="1">
      <c r="A12" s="12"/>
      <c r="B12" s="13">
        <v>2</v>
      </c>
      <c r="C12" s="423"/>
      <c r="D12" s="16"/>
      <c r="E12" s="425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</row>
    <row r="13" spans="1:17" ht="14.25" customHeight="1" hidden="1">
      <c r="A13" s="12"/>
      <c r="B13" s="13">
        <v>3</v>
      </c>
      <c r="C13" s="423"/>
      <c r="D13" s="16"/>
      <c r="E13" s="425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</row>
    <row r="14" spans="1:17" ht="14.25" customHeight="1" hidden="1">
      <c r="A14" s="12"/>
      <c r="B14" s="13">
        <v>4</v>
      </c>
      <c r="C14" s="423"/>
      <c r="D14" s="16"/>
      <c r="E14" s="425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1:17" ht="14.25" customHeight="1" hidden="1">
      <c r="A15" s="12"/>
      <c r="B15" s="13">
        <v>5</v>
      </c>
      <c r="C15" s="423"/>
      <c r="D15" s="16"/>
      <c r="E15" s="425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4.25" customHeight="1" hidden="1">
      <c r="A16" s="12"/>
      <c r="B16" s="13">
        <v>6</v>
      </c>
      <c r="C16" s="423"/>
      <c r="D16" s="16"/>
      <c r="E16" s="425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4.25" customHeight="1" hidden="1">
      <c r="A17" s="12"/>
      <c r="B17" s="13">
        <v>7</v>
      </c>
      <c r="C17" s="423"/>
      <c r="D17" s="16"/>
      <c r="E17" s="425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4.25" customHeight="1" hidden="1">
      <c r="A18" s="12"/>
      <c r="B18" s="13">
        <v>8</v>
      </c>
      <c r="C18" s="423"/>
      <c r="D18" s="16"/>
      <c r="E18" s="425"/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3.75" customHeight="1">
      <c r="A19" s="10"/>
      <c r="B19" s="10"/>
      <c r="C19" s="422"/>
      <c r="D19" s="422"/>
      <c r="E19" s="42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4.25" customHeight="1">
      <c r="A20" s="12" t="s">
        <v>12</v>
      </c>
      <c r="B20" s="13">
        <v>1</v>
      </c>
      <c r="C20" s="423" t="s">
        <v>13</v>
      </c>
      <c r="D20" s="16"/>
      <c r="E20" s="425" t="s">
        <v>14</v>
      </c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1:17" ht="14.25" customHeight="1" hidden="1">
      <c r="A21" s="12"/>
      <c r="B21" s="13">
        <v>2</v>
      </c>
      <c r="C21" s="423"/>
      <c r="D21" s="16"/>
      <c r="E21" s="425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</row>
    <row r="22" spans="1:17" ht="14.25" customHeight="1" hidden="1">
      <c r="A22" s="12"/>
      <c r="B22" s="13">
        <v>3</v>
      </c>
      <c r="C22" s="423"/>
      <c r="D22" s="16"/>
      <c r="E22" s="425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</row>
    <row r="23" spans="1:17" ht="14.25" customHeight="1" hidden="1">
      <c r="A23" s="12"/>
      <c r="B23" s="13">
        <v>4</v>
      </c>
      <c r="C23" s="423"/>
      <c r="D23" s="16"/>
      <c r="E23" s="425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4.25" customHeight="1" hidden="1">
      <c r="A24" s="12"/>
      <c r="B24" s="13">
        <v>5</v>
      </c>
      <c r="C24" s="423"/>
      <c r="D24" s="16"/>
      <c r="E24" s="425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</row>
    <row r="25" spans="1:17" ht="14.25" customHeight="1" hidden="1">
      <c r="A25" s="12"/>
      <c r="B25" s="13">
        <v>6</v>
      </c>
      <c r="C25" s="423"/>
      <c r="D25" s="16"/>
      <c r="E25" s="425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</row>
    <row r="26" spans="1:17" ht="14.25" customHeight="1" hidden="1">
      <c r="A26" s="12"/>
      <c r="B26" s="13">
        <v>7</v>
      </c>
      <c r="C26" s="423"/>
      <c r="D26" s="16"/>
      <c r="E26" s="425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</row>
    <row r="27" spans="1:17" ht="14.25" customHeight="1" hidden="1">
      <c r="A27" s="12"/>
      <c r="B27" s="13">
        <v>8</v>
      </c>
      <c r="C27" s="424"/>
      <c r="D27" s="36"/>
      <c r="E27" s="426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1:17" ht="14.25" customHeight="1">
      <c r="A28" s="14" t="s">
        <v>6</v>
      </c>
      <c r="B28" s="15">
        <v>1</v>
      </c>
      <c r="C28" s="416" t="s">
        <v>15</v>
      </c>
      <c r="D28" s="35" t="s">
        <v>16</v>
      </c>
      <c r="E28" s="418" t="s">
        <v>17</v>
      </c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29" spans="1:17" ht="14.25" customHeight="1" hidden="1">
      <c r="A29" s="14"/>
      <c r="B29" s="15">
        <v>2</v>
      </c>
      <c r="C29" s="416"/>
      <c r="D29" s="35"/>
      <c r="E29" s="418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14.25" customHeight="1" hidden="1">
      <c r="A30" s="14"/>
      <c r="B30" s="15">
        <v>3</v>
      </c>
      <c r="C30" s="416"/>
      <c r="D30" s="35"/>
      <c r="E30" s="418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7" ht="14.25" customHeight="1" hidden="1">
      <c r="A31" s="14"/>
      <c r="B31" s="15">
        <v>4</v>
      </c>
      <c r="C31" s="416"/>
      <c r="D31" s="35"/>
      <c r="E31" s="418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7" ht="14.25" customHeight="1" hidden="1">
      <c r="A32" s="14"/>
      <c r="B32" s="15">
        <v>5</v>
      </c>
      <c r="C32" s="416"/>
      <c r="D32" s="35"/>
      <c r="E32" s="418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</row>
    <row r="33" spans="1:17" ht="14.25" customHeight="1" hidden="1">
      <c r="A33" s="14"/>
      <c r="B33" s="15">
        <v>6</v>
      </c>
      <c r="C33" s="416"/>
      <c r="D33" s="35"/>
      <c r="E33" s="418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</row>
    <row r="34" spans="1:17" ht="14.25" customHeight="1" hidden="1">
      <c r="A34" s="14"/>
      <c r="B34" s="15">
        <v>7</v>
      </c>
      <c r="C34" s="416"/>
      <c r="D34" s="35"/>
      <c r="E34" s="418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</row>
    <row r="35" spans="1:17" ht="14.25" customHeight="1" hidden="1">
      <c r="A35" s="14"/>
      <c r="B35" s="15">
        <v>8</v>
      </c>
      <c r="C35" s="417"/>
      <c r="D35" s="49"/>
      <c r="E35" s="419"/>
      <c r="F35" s="50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</row>
    <row r="36" spans="1:17" ht="14.25" customHeight="1">
      <c r="A36" s="14" t="s">
        <v>9</v>
      </c>
      <c r="B36" s="15">
        <v>1</v>
      </c>
      <c r="C36" s="416" t="s">
        <v>18</v>
      </c>
      <c r="D36" s="35" t="s">
        <v>16</v>
      </c>
      <c r="E36" s="418" t="s">
        <v>19</v>
      </c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</row>
    <row r="37" spans="1:17" ht="14.25" customHeight="1" hidden="1">
      <c r="A37" s="14"/>
      <c r="B37" s="15">
        <v>2</v>
      </c>
      <c r="C37" s="416"/>
      <c r="D37" s="35"/>
      <c r="E37" s="418"/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8" spans="1:17" ht="14.25" customHeight="1" hidden="1">
      <c r="A38" s="14"/>
      <c r="B38" s="15">
        <v>3</v>
      </c>
      <c r="C38" s="416"/>
      <c r="D38" s="35"/>
      <c r="E38" s="418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</row>
    <row r="39" spans="1:17" ht="14.25" customHeight="1" hidden="1">
      <c r="A39" s="14"/>
      <c r="B39" s="15">
        <v>4</v>
      </c>
      <c r="C39" s="416"/>
      <c r="D39" s="35"/>
      <c r="E39" s="418"/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14.25" customHeight="1" hidden="1">
      <c r="A40" s="14"/>
      <c r="B40" s="15">
        <v>5</v>
      </c>
      <c r="C40" s="416"/>
      <c r="D40" s="35"/>
      <c r="E40" s="418"/>
      <c r="F40" s="5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</row>
    <row r="41" spans="1:17" ht="14.25" customHeight="1" hidden="1">
      <c r="A41" s="14"/>
      <c r="B41" s="15">
        <v>6</v>
      </c>
      <c r="C41" s="416"/>
      <c r="D41" s="35"/>
      <c r="E41" s="418"/>
      <c r="F41" s="5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</row>
    <row r="42" spans="1:17" ht="14.25" customHeight="1" hidden="1">
      <c r="A42" s="14"/>
      <c r="B42" s="15">
        <v>7</v>
      </c>
      <c r="C42" s="416"/>
      <c r="D42" s="35"/>
      <c r="E42" s="418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</row>
    <row r="43" spans="1:17" ht="14.25" customHeight="1" hidden="1">
      <c r="A43" s="14"/>
      <c r="B43" s="15">
        <v>8</v>
      </c>
      <c r="C43" s="417"/>
      <c r="D43" s="49"/>
      <c r="E43" s="419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4"/>
    </row>
    <row r="44" spans="1:17" ht="14.25" customHeight="1">
      <c r="A44" s="14" t="s">
        <v>12</v>
      </c>
      <c r="B44" s="15">
        <v>1</v>
      </c>
      <c r="C44" s="416" t="s">
        <v>20</v>
      </c>
      <c r="D44" s="35" t="s">
        <v>16</v>
      </c>
      <c r="E44" s="418" t="s">
        <v>21</v>
      </c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</row>
    <row r="45" spans="1:17" ht="14.25" customHeight="1" hidden="1">
      <c r="A45" s="14"/>
      <c r="B45" s="15">
        <v>2</v>
      </c>
      <c r="C45" s="416"/>
      <c r="D45" s="35"/>
      <c r="E45" s="418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</row>
    <row r="46" spans="1:17" ht="14.25" customHeight="1" hidden="1">
      <c r="A46" s="14"/>
      <c r="B46" s="15">
        <v>3</v>
      </c>
      <c r="C46" s="416"/>
      <c r="D46" s="35"/>
      <c r="E46" s="418"/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</row>
    <row r="47" spans="1:17" ht="14.25" customHeight="1" hidden="1">
      <c r="A47" s="14"/>
      <c r="B47" s="15">
        <v>4</v>
      </c>
      <c r="C47" s="416"/>
      <c r="D47" s="35"/>
      <c r="E47" s="418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</row>
    <row r="48" spans="1:17" ht="14.25" customHeight="1" hidden="1">
      <c r="A48" s="14"/>
      <c r="B48" s="15">
        <v>5</v>
      </c>
      <c r="C48" s="416"/>
      <c r="D48" s="35"/>
      <c r="E48" s="418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</row>
    <row r="49" spans="1:17" ht="14.25" customHeight="1" hidden="1">
      <c r="A49" s="14"/>
      <c r="B49" s="15">
        <v>6</v>
      </c>
      <c r="C49" s="416"/>
      <c r="D49" s="35"/>
      <c r="E49" s="418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</row>
    <row r="50" spans="1:17" ht="14.25" customHeight="1" hidden="1">
      <c r="A50" s="14"/>
      <c r="B50" s="15">
        <v>7</v>
      </c>
      <c r="C50" s="416"/>
      <c r="D50" s="35"/>
      <c r="E50" s="418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</row>
    <row r="51" spans="1:17" ht="14.25" customHeight="1" hidden="1">
      <c r="A51" s="14"/>
      <c r="B51" s="15">
        <v>8</v>
      </c>
      <c r="C51" s="417"/>
      <c r="D51" s="49"/>
      <c r="E51" s="419"/>
      <c r="F51" s="50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</row>
    <row r="52" spans="1:17" ht="14.25" customHeight="1">
      <c r="A52" s="14" t="s">
        <v>16</v>
      </c>
      <c r="B52" s="15">
        <v>1</v>
      </c>
      <c r="C52" s="416" t="s">
        <v>22</v>
      </c>
      <c r="D52" s="35" t="s">
        <v>16</v>
      </c>
      <c r="E52" s="418" t="s">
        <v>23</v>
      </c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/>
    </row>
    <row r="53" spans="1:17" ht="14.25" customHeight="1" hidden="1">
      <c r="A53" s="14"/>
      <c r="B53" s="15">
        <v>2</v>
      </c>
      <c r="C53" s="416"/>
      <c r="D53" s="35"/>
      <c r="E53" s="418"/>
      <c r="F53" s="5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</row>
    <row r="54" spans="1:17" ht="14.25" customHeight="1" hidden="1">
      <c r="A54" s="14"/>
      <c r="B54" s="15">
        <v>3</v>
      </c>
      <c r="C54" s="416"/>
      <c r="D54" s="35"/>
      <c r="E54" s="418"/>
      <c r="F54" s="5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</row>
    <row r="55" spans="1:17" ht="14.25" customHeight="1" hidden="1">
      <c r="A55" s="14"/>
      <c r="B55" s="15">
        <v>4</v>
      </c>
      <c r="C55" s="416"/>
      <c r="D55" s="35"/>
      <c r="E55" s="418"/>
      <c r="F55" s="5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4.25" customHeight="1" hidden="1">
      <c r="A56" s="14"/>
      <c r="B56" s="15">
        <v>5</v>
      </c>
      <c r="C56" s="416"/>
      <c r="D56" s="35"/>
      <c r="E56" s="418"/>
      <c r="F56" s="5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</row>
    <row r="57" spans="1:17" ht="14.25" customHeight="1" hidden="1">
      <c r="A57" s="14"/>
      <c r="B57" s="15">
        <v>6</v>
      </c>
      <c r="C57" s="416"/>
      <c r="D57" s="35"/>
      <c r="E57" s="418"/>
      <c r="F57" s="5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hidden="1">
      <c r="A58" s="14"/>
      <c r="B58" s="15">
        <v>7</v>
      </c>
      <c r="C58" s="416"/>
      <c r="D58" s="35"/>
      <c r="E58" s="418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hidden="1">
      <c r="A59" s="14"/>
      <c r="B59" s="15">
        <v>8</v>
      </c>
      <c r="C59" s="417"/>
      <c r="D59" s="49"/>
      <c r="E59" s="419"/>
      <c r="F59" s="62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</row>
    <row r="60" spans="1:17" ht="14.25" customHeight="1">
      <c r="A60" s="14" t="s">
        <v>24</v>
      </c>
      <c r="B60" s="15">
        <v>1</v>
      </c>
      <c r="C60" s="416" t="s">
        <v>25</v>
      </c>
      <c r="D60" s="35" t="s">
        <v>16</v>
      </c>
      <c r="E60" s="418" t="s">
        <v>26</v>
      </c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/>
    </row>
    <row r="61" spans="1:17" ht="14.25" customHeight="1" hidden="1">
      <c r="A61" s="14"/>
      <c r="B61" s="15">
        <v>2</v>
      </c>
      <c r="C61" s="416"/>
      <c r="D61" s="35"/>
      <c r="E61" s="418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</row>
    <row r="62" spans="1:17" ht="14.25" customHeight="1" hidden="1">
      <c r="A62" s="14"/>
      <c r="B62" s="15">
        <v>3</v>
      </c>
      <c r="C62" s="416"/>
      <c r="D62" s="35"/>
      <c r="E62" s="418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</row>
    <row r="63" spans="1:17" ht="14.25" customHeight="1" hidden="1">
      <c r="A63" s="14"/>
      <c r="B63" s="15">
        <v>4</v>
      </c>
      <c r="C63" s="416"/>
      <c r="D63" s="35"/>
      <c r="E63" s="418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</row>
    <row r="64" spans="1:17" ht="14.25" customHeight="1" hidden="1">
      <c r="A64" s="14"/>
      <c r="B64" s="15">
        <v>5</v>
      </c>
      <c r="C64" s="416"/>
      <c r="D64" s="35"/>
      <c r="E64" s="418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5"/>
    </row>
    <row r="65" spans="1:17" ht="14.25" customHeight="1" hidden="1">
      <c r="A65" s="14"/>
      <c r="B65" s="15">
        <v>6</v>
      </c>
      <c r="C65" s="416"/>
      <c r="D65" s="35"/>
      <c r="E65" s="418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5"/>
    </row>
    <row r="66" spans="1:17" ht="14.25" customHeight="1" hidden="1">
      <c r="A66" s="14"/>
      <c r="B66" s="15">
        <v>7</v>
      </c>
      <c r="C66" s="416"/>
      <c r="D66" s="35"/>
      <c r="E66" s="418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</row>
    <row r="67" spans="1:17" ht="14.25" customHeight="1" hidden="1">
      <c r="A67" s="14"/>
      <c r="B67" s="15">
        <v>8</v>
      </c>
      <c r="C67" s="417"/>
      <c r="D67" s="49"/>
      <c r="E67" s="419"/>
      <c r="F67" s="50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2"/>
    </row>
    <row r="68" spans="1:17" ht="14.25" customHeight="1">
      <c r="A68" s="14" t="s">
        <v>27</v>
      </c>
      <c r="B68" s="15">
        <v>1</v>
      </c>
      <c r="C68" s="416" t="s">
        <v>28</v>
      </c>
      <c r="D68" s="35" t="s">
        <v>16</v>
      </c>
      <c r="E68" s="418" t="s">
        <v>29</v>
      </c>
      <c r="F68" s="53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</row>
    <row r="69" spans="1:17" ht="14.25" customHeight="1" hidden="1">
      <c r="A69" s="14"/>
      <c r="B69" s="15">
        <v>2</v>
      </c>
      <c r="C69" s="416"/>
      <c r="D69" s="35"/>
      <c r="E69" s="418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14.25" customHeight="1" hidden="1">
      <c r="A70" s="14"/>
      <c r="B70" s="15">
        <v>3</v>
      </c>
      <c r="C70" s="416"/>
      <c r="D70" s="35"/>
      <c r="E70" s="418"/>
      <c r="F70" s="5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ht="14.25" customHeight="1" hidden="1">
      <c r="A71" s="14"/>
      <c r="B71" s="15">
        <v>4</v>
      </c>
      <c r="C71" s="416"/>
      <c r="D71" s="35"/>
      <c r="E71" s="418"/>
      <c r="F71" s="5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</row>
    <row r="72" spans="1:17" ht="14.25" customHeight="1" hidden="1">
      <c r="A72" s="14"/>
      <c r="B72" s="15">
        <v>5</v>
      </c>
      <c r="C72" s="416"/>
      <c r="D72" s="35"/>
      <c r="E72" s="418"/>
      <c r="F72" s="56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</row>
    <row r="73" spans="1:17" ht="14.25" customHeight="1" hidden="1">
      <c r="A73" s="14"/>
      <c r="B73" s="15">
        <v>6</v>
      </c>
      <c r="C73" s="416"/>
      <c r="D73" s="35"/>
      <c r="E73" s="418"/>
      <c r="F73" s="56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</row>
    <row r="74" spans="1:17" ht="14.25" customHeight="1" hidden="1">
      <c r="A74" s="14"/>
      <c r="B74" s="15">
        <v>7</v>
      </c>
      <c r="C74" s="416"/>
      <c r="D74" s="35"/>
      <c r="E74" s="418"/>
      <c r="F74" s="56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8"/>
    </row>
    <row r="75" spans="1:17" ht="14.25" customHeight="1" hidden="1">
      <c r="A75" s="14"/>
      <c r="B75" s="15">
        <v>8</v>
      </c>
      <c r="C75" s="417"/>
      <c r="D75" s="49"/>
      <c r="E75" s="419"/>
      <c r="F75" s="62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</row>
    <row r="76" spans="1:17" ht="14.25" customHeight="1">
      <c r="A76" s="14" t="s">
        <v>30</v>
      </c>
      <c r="B76" s="15">
        <v>1</v>
      </c>
      <c r="C76" s="416" t="s">
        <v>31</v>
      </c>
      <c r="D76" s="35" t="s">
        <v>16</v>
      </c>
      <c r="E76" s="418" t="s">
        <v>32</v>
      </c>
      <c r="F76" s="40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2"/>
    </row>
    <row r="77" spans="1:17" ht="14.25" customHeight="1" hidden="1">
      <c r="A77" s="14"/>
      <c r="B77" s="15">
        <v>2</v>
      </c>
      <c r="C77" s="416"/>
      <c r="D77" s="35"/>
      <c r="E77" s="418"/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</row>
    <row r="78" spans="1:17" ht="14.25" customHeight="1" hidden="1">
      <c r="A78" s="14"/>
      <c r="B78" s="15">
        <v>3</v>
      </c>
      <c r="C78" s="416"/>
      <c r="D78" s="35"/>
      <c r="E78" s="418"/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5"/>
    </row>
    <row r="79" spans="1:17" ht="14.25" customHeight="1" hidden="1">
      <c r="A79" s="14"/>
      <c r="B79" s="15">
        <v>4</v>
      </c>
      <c r="C79" s="416"/>
      <c r="D79" s="35"/>
      <c r="E79" s="418"/>
      <c r="F79" s="43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5"/>
    </row>
    <row r="80" spans="1:17" ht="14.25" customHeight="1" hidden="1">
      <c r="A80" s="14"/>
      <c r="B80" s="15">
        <v>5</v>
      </c>
      <c r="C80" s="416"/>
      <c r="D80" s="35"/>
      <c r="E80" s="418"/>
      <c r="F80" s="43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5"/>
    </row>
    <row r="81" spans="1:17" ht="14.25" customHeight="1" hidden="1">
      <c r="A81" s="14"/>
      <c r="B81" s="15">
        <v>6</v>
      </c>
      <c r="C81" s="416"/>
      <c r="D81" s="35"/>
      <c r="E81" s="418"/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</row>
    <row r="82" spans="1:17" ht="14.25" customHeight="1" hidden="1">
      <c r="A82" s="14"/>
      <c r="B82" s="15">
        <v>7</v>
      </c>
      <c r="C82" s="416"/>
      <c r="D82" s="35"/>
      <c r="E82" s="418"/>
      <c r="F82" s="43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5"/>
    </row>
    <row r="83" spans="1:17" ht="14.25" customHeight="1" hidden="1">
      <c r="A83" s="14"/>
      <c r="B83" s="15">
        <v>8</v>
      </c>
      <c r="C83" s="417"/>
      <c r="D83" s="49"/>
      <c r="E83" s="419"/>
      <c r="F83" s="50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2"/>
    </row>
    <row r="84" spans="1:17" ht="14.25" customHeight="1">
      <c r="A84" s="14" t="s">
        <v>33</v>
      </c>
      <c r="B84" s="15">
        <v>1</v>
      </c>
      <c r="C84" s="416" t="s">
        <v>34</v>
      </c>
      <c r="D84" s="35" t="s">
        <v>16</v>
      </c>
      <c r="E84" s="418" t="s">
        <v>35</v>
      </c>
      <c r="F84" s="53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5"/>
    </row>
    <row r="85" spans="1:17" ht="14.25" customHeight="1" hidden="1">
      <c r="A85" s="14"/>
      <c r="B85" s="15">
        <v>2</v>
      </c>
      <c r="C85" s="416"/>
      <c r="D85" s="35"/>
      <c r="E85" s="418"/>
      <c r="F85" s="5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</row>
    <row r="86" spans="1:17" ht="14.25" customHeight="1" hidden="1">
      <c r="A86" s="14"/>
      <c r="B86" s="15">
        <v>3</v>
      </c>
      <c r="C86" s="416"/>
      <c r="D86" s="35"/>
      <c r="E86" s="418"/>
      <c r="F86" s="56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8"/>
    </row>
    <row r="87" spans="1:17" ht="14.25" customHeight="1" hidden="1">
      <c r="A87" s="14"/>
      <c r="B87" s="15">
        <v>4</v>
      </c>
      <c r="C87" s="416"/>
      <c r="D87" s="35"/>
      <c r="E87" s="418"/>
      <c r="F87" s="56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8"/>
    </row>
    <row r="88" spans="1:17" ht="14.25" customHeight="1" hidden="1">
      <c r="A88" s="14"/>
      <c r="B88" s="15">
        <v>5</v>
      </c>
      <c r="C88" s="416"/>
      <c r="D88" s="35"/>
      <c r="E88" s="418"/>
      <c r="F88" s="56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8"/>
    </row>
    <row r="89" spans="1:17" ht="14.25" customHeight="1" hidden="1">
      <c r="A89" s="14"/>
      <c r="B89" s="15">
        <v>6</v>
      </c>
      <c r="C89" s="416"/>
      <c r="D89" s="35"/>
      <c r="E89" s="418"/>
      <c r="F89" s="56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8"/>
    </row>
    <row r="90" spans="1:17" ht="14.25" customHeight="1" hidden="1">
      <c r="A90" s="14"/>
      <c r="B90" s="15">
        <v>7</v>
      </c>
      <c r="C90" s="416"/>
      <c r="D90" s="35"/>
      <c r="E90" s="418"/>
      <c r="F90" s="56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8"/>
    </row>
    <row r="91" spans="1:17" ht="14.25" customHeight="1" hidden="1">
      <c r="A91" s="14"/>
      <c r="B91" s="15">
        <v>8</v>
      </c>
      <c r="C91" s="417"/>
      <c r="D91" s="49"/>
      <c r="E91" s="419"/>
      <c r="F91" s="62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/>
    </row>
    <row r="92" spans="1:17" ht="14.25" customHeight="1">
      <c r="A92" s="14" t="s">
        <v>36</v>
      </c>
      <c r="B92" s="15">
        <v>1</v>
      </c>
      <c r="C92" s="416" t="s">
        <v>37</v>
      </c>
      <c r="D92" s="35" t="s">
        <v>16</v>
      </c>
      <c r="E92" s="418" t="s">
        <v>38</v>
      </c>
      <c r="F92" s="40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2"/>
    </row>
    <row r="93" spans="1:17" ht="14.25" customHeight="1" hidden="1">
      <c r="A93" s="14"/>
      <c r="B93" s="15">
        <v>2</v>
      </c>
      <c r="C93" s="416"/>
      <c r="D93" s="35"/>
      <c r="E93" s="418"/>
      <c r="F93" s="43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5"/>
    </row>
    <row r="94" spans="1:17" ht="14.25" customHeight="1" hidden="1">
      <c r="A94" s="14"/>
      <c r="B94" s="15">
        <v>3</v>
      </c>
      <c r="C94" s="416"/>
      <c r="D94" s="35"/>
      <c r="E94" s="418"/>
      <c r="F94" s="43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5"/>
    </row>
    <row r="95" spans="1:17" ht="14.25" customHeight="1" hidden="1">
      <c r="A95" s="14"/>
      <c r="B95" s="15">
        <v>4</v>
      </c>
      <c r="C95" s="416"/>
      <c r="D95" s="35"/>
      <c r="E95" s="418"/>
      <c r="F95" s="43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5"/>
    </row>
    <row r="96" spans="1:17" ht="14.25" customHeight="1" hidden="1">
      <c r="A96" s="14"/>
      <c r="B96" s="15">
        <v>5</v>
      </c>
      <c r="C96" s="416"/>
      <c r="D96" s="35"/>
      <c r="E96" s="418"/>
      <c r="F96" s="43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</row>
    <row r="97" spans="1:17" ht="14.25" customHeight="1" hidden="1">
      <c r="A97" s="14"/>
      <c r="B97" s="15">
        <v>6</v>
      </c>
      <c r="C97" s="416"/>
      <c r="D97" s="35"/>
      <c r="E97" s="418"/>
      <c r="F97" s="43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5"/>
    </row>
    <row r="98" spans="1:17" ht="14.25" customHeight="1" hidden="1">
      <c r="A98" s="14"/>
      <c r="B98" s="15">
        <v>7</v>
      </c>
      <c r="C98" s="416"/>
      <c r="D98" s="35"/>
      <c r="E98" s="418"/>
      <c r="F98" s="43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5"/>
    </row>
    <row r="99" spans="1:17" ht="14.25" customHeight="1" hidden="1">
      <c r="A99" s="14"/>
      <c r="B99" s="15">
        <v>8</v>
      </c>
      <c r="C99" s="416"/>
      <c r="D99" s="35"/>
      <c r="E99" s="418"/>
      <c r="F99" s="4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8"/>
    </row>
    <row r="100" spans="1:17" ht="3.75" customHeight="1">
      <c r="A100" s="10"/>
      <c r="B100" s="10"/>
      <c r="C100" s="422"/>
      <c r="D100" s="422"/>
      <c r="E100" s="42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4.25" customHeight="1">
      <c r="A101" s="12" t="s">
        <v>16</v>
      </c>
      <c r="B101" s="13">
        <v>1</v>
      </c>
      <c r="C101" s="423" t="s">
        <v>39</v>
      </c>
      <c r="D101" s="16"/>
      <c r="E101" s="425" t="s">
        <v>40</v>
      </c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9"/>
    </row>
    <row r="102" spans="1:17" ht="14.25" customHeight="1" hidden="1">
      <c r="A102" s="12"/>
      <c r="B102" s="13">
        <v>2</v>
      </c>
      <c r="C102" s="423"/>
      <c r="D102" s="16"/>
      <c r="E102" s="425"/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2"/>
    </row>
    <row r="103" spans="1:17" ht="14.25" customHeight="1" hidden="1">
      <c r="A103" s="12"/>
      <c r="B103" s="13">
        <v>3</v>
      </c>
      <c r="C103" s="423"/>
      <c r="D103" s="16"/>
      <c r="E103" s="425"/>
      <c r="F103" s="20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2"/>
    </row>
    <row r="104" spans="1:17" ht="14.25" customHeight="1" hidden="1">
      <c r="A104" s="12"/>
      <c r="B104" s="13">
        <v>4</v>
      </c>
      <c r="C104" s="423"/>
      <c r="D104" s="16"/>
      <c r="E104" s="425"/>
      <c r="F104" s="20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2"/>
    </row>
    <row r="105" spans="1:17" ht="14.25" customHeight="1" hidden="1">
      <c r="A105" s="12"/>
      <c r="B105" s="13">
        <v>5</v>
      </c>
      <c r="C105" s="423"/>
      <c r="D105" s="16"/>
      <c r="E105" s="425"/>
      <c r="F105" s="20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2"/>
    </row>
    <row r="106" spans="1:17" ht="14.25" customHeight="1" hidden="1">
      <c r="A106" s="12"/>
      <c r="B106" s="13">
        <v>6</v>
      </c>
      <c r="C106" s="423"/>
      <c r="D106" s="16"/>
      <c r="E106" s="425"/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2"/>
    </row>
    <row r="107" spans="1:17" ht="14.25" customHeight="1" hidden="1">
      <c r="A107" s="12"/>
      <c r="B107" s="13">
        <v>7</v>
      </c>
      <c r="C107" s="423"/>
      <c r="D107" s="16"/>
      <c r="E107" s="425"/>
      <c r="F107" s="20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2"/>
    </row>
    <row r="108" spans="1:17" ht="14.25" customHeight="1" hidden="1">
      <c r="A108" s="12"/>
      <c r="B108" s="13">
        <v>8</v>
      </c>
      <c r="C108" s="424"/>
      <c r="D108" s="36"/>
      <c r="E108" s="426"/>
      <c r="F108" s="37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9"/>
    </row>
    <row r="109" spans="1:17" ht="14.25" customHeight="1">
      <c r="A109" s="14" t="s">
        <v>41</v>
      </c>
      <c r="B109" s="15">
        <v>1</v>
      </c>
      <c r="C109" s="416" t="s">
        <v>42</v>
      </c>
      <c r="D109" s="35" t="s">
        <v>24</v>
      </c>
      <c r="E109" s="418" t="s">
        <v>43</v>
      </c>
      <c r="F109" s="40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2"/>
    </row>
    <row r="110" spans="1:17" ht="14.25" customHeight="1" hidden="1">
      <c r="A110" s="14"/>
      <c r="B110" s="15">
        <v>2</v>
      </c>
      <c r="C110" s="416"/>
      <c r="D110" s="35"/>
      <c r="E110" s="418"/>
      <c r="F110" s="43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5"/>
    </row>
    <row r="111" spans="1:17" ht="14.25" customHeight="1" hidden="1">
      <c r="A111" s="14"/>
      <c r="B111" s="15">
        <v>3</v>
      </c>
      <c r="C111" s="416"/>
      <c r="D111" s="35"/>
      <c r="E111" s="418"/>
      <c r="F111" s="43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5"/>
    </row>
    <row r="112" spans="1:17" ht="14.25" customHeight="1" hidden="1">
      <c r="A112" s="14"/>
      <c r="B112" s="15">
        <v>4</v>
      </c>
      <c r="C112" s="416"/>
      <c r="D112" s="35"/>
      <c r="E112" s="418"/>
      <c r="F112" s="43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5"/>
    </row>
    <row r="113" spans="1:17" ht="14.25" customHeight="1" hidden="1">
      <c r="A113" s="14"/>
      <c r="B113" s="15">
        <v>5</v>
      </c>
      <c r="C113" s="416"/>
      <c r="D113" s="35"/>
      <c r="E113" s="418"/>
      <c r="F113" s="43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5"/>
    </row>
    <row r="114" spans="1:17" ht="14.25" customHeight="1" hidden="1">
      <c r="A114" s="14"/>
      <c r="B114" s="15">
        <v>6</v>
      </c>
      <c r="C114" s="416"/>
      <c r="D114" s="35"/>
      <c r="E114" s="418"/>
      <c r="F114" s="43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5"/>
    </row>
    <row r="115" spans="1:17" ht="14.25" customHeight="1" hidden="1">
      <c r="A115" s="14"/>
      <c r="B115" s="15">
        <v>7</v>
      </c>
      <c r="C115" s="416"/>
      <c r="D115" s="35"/>
      <c r="E115" s="418"/>
      <c r="F115" s="43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5"/>
    </row>
    <row r="116" spans="1:17" ht="14.25" customHeight="1" hidden="1">
      <c r="A116" s="14"/>
      <c r="B116" s="15">
        <v>8</v>
      </c>
      <c r="C116" s="417"/>
      <c r="D116" s="49"/>
      <c r="E116" s="41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2"/>
    </row>
    <row r="117" spans="1:17" ht="14.25" customHeight="1">
      <c r="A117" s="14" t="s">
        <v>44</v>
      </c>
      <c r="B117" s="15">
        <v>1</v>
      </c>
      <c r="C117" s="416" t="s">
        <v>45</v>
      </c>
      <c r="D117" s="35" t="s">
        <v>24</v>
      </c>
      <c r="E117" s="418" t="s">
        <v>46</v>
      </c>
      <c r="F117" s="53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5"/>
    </row>
    <row r="118" spans="1:17" ht="14.25" customHeight="1" hidden="1">
      <c r="A118" s="14"/>
      <c r="B118" s="15">
        <v>2</v>
      </c>
      <c r="C118" s="416"/>
      <c r="D118" s="35"/>
      <c r="E118" s="418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8"/>
    </row>
    <row r="119" spans="1:17" ht="14.25" customHeight="1" hidden="1">
      <c r="A119" s="14"/>
      <c r="B119" s="15">
        <v>3</v>
      </c>
      <c r="C119" s="416"/>
      <c r="D119" s="35"/>
      <c r="E119" s="418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8"/>
    </row>
    <row r="120" spans="1:17" ht="14.25" customHeight="1" hidden="1">
      <c r="A120" s="14"/>
      <c r="B120" s="15">
        <v>4</v>
      </c>
      <c r="C120" s="416"/>
      <c r="D120" s="35"/>
      <c r="E120" s="418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8"/>
    </row>
    <row r="121" spans="1:17" ht="14.25" customHeight="1" hidden="1">
      <c r="A121" s="14"/>
      <c r="B121" s="15">
        <v>5</v>
      </c>
      <c r="C121" s="416"/>
      <c r="D121" s="35"/>
      <c r="E121" s="418"/>
      <c r="F121" s="56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8"/>
    </row>
    <row r="122" spans="1:17" ht="14.25" customHeight="1" hidden="1">
      <c r="A122" s="14"/>
      <c r="B122" s="15">
        <v>6</v>
      </c>
      <c r="C122" s="416"/>
      <c r="D122" s="35"/>
      <c r="E122" s="418"/>
      <c r="F122" s="56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8"/>
    </row>
    <row r="123" spans="1:17" ht="14.25" customHeight="1" hidden="1">
      <c r="A123" s="14"/>
      <c r="B123" s="15">
        <v>7</v>
      </c>
      <c r="C123" s="416"/>
      <c r="D123" s="35"/>
      <c r="E123" s="418"/>
      <c r="F123" s="56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8"/>
    </row>
    <row r="124" spans="1:17" ht="14.25" customHeight="1" hidden="1">
      <c r="A124" s="14"/>
      <c r="B124" s="15">
        <v>8</v>
      </c>
      <c r="C124" s="417"/>
      <c r="D124" s="49"/>
      <c r="E124" s="419"/>
      <c r="F124" s="62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4"/>
    </row>
    <row r="125" spans="1:17" ht="14.25" customHeight="1">
      <c r="A125" s="14" t="s">
        <v>47</v>
      </c>
      <c r="B125" s="15">
        <v>1</v>
      </c>
      <c r="C125" s="416" t="s">
        <v>48</v>
      </c>
      <c r="D125" s="35" t="s">
        <v>24</v>
      </c>
      <c r="E125" s="418" t="s">
        <v>49</v>
      </c>
      <c r="F125" s="40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2"/>
    </row>
    <row r="126" spans="1:17" ht="14.25" customHeight="1" hidden="1">
      <c r="A126" s="14"/>
      <c r="B126" s="15">
        <v>2</v>
      </c>
      <c r="C126" s="416"/>
      <c r="D126" s="35"/>
      <c r="E126" s="418"/>
      <c r="F126" s="43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5"/>
    </row>
    <row r="127" spans="1:17" ht="14.25" customHeight="1" hidden="1">
      <c r="A127" s="14"/>
      <c r="B127" s="15">
        <v>3</v>
      </c>
      <c r="C127" s="416"/>
      <c r="D127" s="35"/>
      <c r="E127" s="418"/>
      <c r="F127" s="43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5"/>
    </row>
    <row r="128" spans="1:17" ht="14.25" customHeight="1" hidden="1">
      <c r="A128" s="14"/>
      <c r="B128" s="15">
        <v>4</v>
      </c>
      <c r="C128" s="416"/>
      <c r="D128" s="35"/>
      <c r="E128" s="418"/>
      <c r="F128" s="43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5"/>
    </row>
    <row r="129" spans="1:17" ht="14.25" customHeight="1" hidden="1">
      <c r="A129" s="14"/>
      <c r="B129" s="15">
        <v>5</v>
      </c>
      <c r="C129" s="416"/>
      <c r="D129" s="35"/>
      <c r="E129" s="418"/>
      <c r="F129" s="43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5"/>
    </row>
    <row r="130" spans="1:17" ht="14.25" customHeight="1" hidden="1">
      <c r="A130" s="14"/>
      <c r="B130" s="15">
        <v>6</v>
      </c>
      <c r="C130" s="416"/>
      <c r="D130" s="35"/>
      <c r="E130" s="418"/>
      <c r="F130" s="43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5"/>
    </row>
    <row r="131" spans="1:17" ht="14.25" customHeight="1" hidden="1">
      <c r="A131" s="14"/>
      <c r="B131" s="15">
        <v>7</v>
      </c>
      <c r="C131" s="416"/>
      <c r="D131" s="35"/>
      <c r="E131" s="418"/>
      <c r="F131" s="43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5"/>
    </row>
    <row r="132" spans="1:17" ht="14.25" customHeight="1" hidden="1">
      <c r="A132" s="14"/>
      <c r="B132" s="15">
        <v>8</v>
      </c>
      <c r="C132" s="417"/>
      <c r="D132" s="49"/>
      <c r="E132" s="419"/>
      <c r="F132" s="50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2"/>
    </row>
    <row r="133" spans="1:17" ht="14.25" customHeight="1">
      <c r="A133" s="14" t="s">
        <v>50</v>
      </c>
      <c r="B133" s="15">
        <v>1</v>
      </c>
      <c r="C133" s="416" t="s">
        <v>51</v>
      </c>
      <c r="D133" s="35" t="s">
        <v>24</v>
      </c>
      <c r="E133" s="418" t="s">
        <v>52</v>
      </c>
      <c r="F133" s="53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5"/>
    </row>
    <row r="134" spans="1:17" ht="14.25" customHeight="1" hidden="1">
      <c r="A134" s="14"/>
      <c r="B134" s="15">
        <v>2</v>
      </c>
      <c r="C134" s="416"/>
      <c r="D134" s="35"/>
      <c r="E134" s="418"/>
      <c r="F134" s="5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8"/>
    </row>
    <row r="135" spans="1:17" ht="14.25" customHeight="1" hidden="1">
      <c r="A135" s="14"/>
      <c r="B135" s="15">
        <v>3</v>
      </c>
      <c r="C135" s="416"/>
      <c r="D135" s="35"/>
      <c r="E135" s="418"/>
      <c r="F135" s="5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8"/>
    </row>
    <row r="136" spans="1:17" ht="14.25" customHeight="1" hidden="1">
      <c r="A136" s="14"/>
      <c r="B136" s="15">
        <v>4</v>
      </c>
      <c r="C136" s="416"/>
      <c r="D136" s="35"/>
      <c r="E136" s="418"/>
      <c r="F136" s="56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8"/>
    </row>
    <row r="137" spans="1:17" ht="14.25" customHeight="1" hidden="1">
      <c r="A137" s="14"/>
      <c r="B137" s="15">
        <v>5</v>
      </c>
      <c r="C137" s="416"/>
      <c r="D137" s="35"/>
      <c r="E137" s="418"/>
      <c r="F137" s="56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8"/>
    </row>
    <row r="138" spans="1:17" ht="14.25" customHeight="1" hidden="1">
      <c r="A138" s="14"/>
      <c r="B138" s="15">
        <v>6</v>
      </c>
      <c r="C138" s="416"/>
      <c r="D138" s="35"/>
      <c r="E138" s="418"/>
      <c r="F138" s="56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8"/>
    </row>
    <row r="139" spans="1:17" ht="14.25" customHeight="1" hidden="1">
      <c r="A139" s="14"/>
      <c r="B139" s="15">
        <v>7</v>
      </c>
      <c r="C139" s="416"/>
      <c r="D139" s="35"/>
      <c r="E139" s="418"/>
      <c r="F139" s="56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8"/>
    </row>
    <row r="140" spans="1:17" ht="14.25" customHeight="1" hidden="1">
      <c r="A140" s="14"/>
      <c r="B140" s="15">
        <v>8</v>
      </c>
      <c r="C140" s="416"/>
      <c r="D140" s="35"/>
      <c r="E140" s="418"/>
      <c r="F140" s="5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1"/>
    </row>
    <row r="141" spans="1:17" ht="3.75" customHeight="1">
      <c r="A141" s="10"/>
      <c r="B141" s="10"/>
      <c r="C141" s="422"/>
      <c r="D141" s="422"/>
      <c r="E141" s="422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4.25" customHeight="1">
      <c r="A142" s="12" t="s">
        <v>24</v>
      </c>
      <c r="B142" s="13">
        <v>1</v>
      </c>
      <c r="C142" s="423" t="s">
        <v>53</v>
      </c>
      <c r="D142" s="16"/>
      <c r="E142" s="425" t="s">
        <v>54</v>
      </c>
      <c r="F142" s="26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8"/>
    </row>
    <row r="143" spans="1:17" ht="14.25" customHeight="1" hidden="1">
      <c r="A143" s="12"/>
      <c r="B143" s="13">
        <v>2</v>
      </c>
      <c r="C143" s="423"/>
      <c r="D143" s="16"/>
      <c r="E143" s="425"/>
      <c r="F143" s="29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1"/>
    </row>
    <row r="144" spans="1:17" ht="14.25" customHeight="1" hidden="1">
      <c r="A144" s="12"/>
      <c r="B144" s="13">
        <v>3</v>
      </c>
      <c r="C144" s="423"/>
      <c r="D144" s="16"/>
      <c r="E144" s="425"/>
      <c r="F144" s="29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1"/>
    </row>
    <row r="145" spans="1:17" ht="14.25" customHeight="1" hidden="1">
      <c r="A145" s="12"/>
      <c r="B145" s="13">
        <v>4</v>
      </c>
      <c r="C145" s="423"/>
      <c r="D145" s="16"/>
      <c r="E145" s="425"/>
      <c r="F145" s="29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1"/>
    </row>
    <row r="146" spans="1:17" ht="14.25" customHeight="1" hidden="1">
      <c r="A146" s="12"/>
      <c r="B146" s="13">
        <v>5</v>
      </c>
      <c r="C146" s="423"/>
      <c r="D146" s="16"/>
      <c r="E146" s="425"/>
      <c r="F146" s="29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1"/>
    </row>
    <row r="147" spans="1:17" ht="14.25" customHeight="1" hidden="1">
      <c r="A147" s="12"/>
      <c r="B147" s="13">
        <v>6</v>
      </c>
      <c r="C147" s="423"/>
      <c r="D147" s="16"/>
      <c r="E147" s="425"/>
      <c r="F147" s="29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1"/>
    </row>
    <row r="148" spans="1:17" ht="14.25" customHeight="1" hidden="1">
      <c r="A148" s="12"/>
      <c r="B148" s="13">
        <v>7</v>
      </c>
      <c r="C148" s="423"/>
      <c r="D148" s="16"/>
      <c r="E148" s="425"/>
      <c r="F148" s="29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1"/>
    </row>
    <row r="149" spans="1:17" ht="14.25" customHeight="1" hidden="1">
      <c r="A149" s="12"/>
      <c r="B149" s="13">
        <v>8</v>
      </c>
      <c r="C149" s="424"/>
      <c r="D149" s="36"/>
      <c r="E149" s="426"/>
      <c r="F149" s="65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7"/>
    </row>
    <row r="150" spans="1:17" ht="14.25" customHeight="1">
      <c r="A150" s="14" t="s">
        <v>55</v>
      </c>
      <c r="B150" s="15">
        <v>1</v>
      </c>
      <c r="C150" s="416" t="s">
        <v>56</v>
      </c>
      <c r="D150" s="35" t="s">
        <v>57</v>
      </c>
      <c r="E150" s="418" t="s">
        <v>58</v>
      </c>
      <c r="F150" s="53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5"/>
    </row>
    <row r="151" spans="1:17" ht="14.25" customHeight="1" hidden="1">
      <c r="A151" s="14"/>
      <c r="B151" s="15">
        <v>2</v>
      </c>
      <c r="C151" s="416"/>
      <c r="D151" s="35"/>
      <c r="E151" s="418"/>
      <c r="F151" s="56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8"/>
    </row>
    <row r="152" spans="1:17" ht="14.25" customHeight="1" hidden="1">
      <c r="A152" s="14"/>
      <c r="B152" s="15">
        <v>3</v>
      </c>
      <c r="C152" s="416"/>
      <c r="D152" s="35"/>
      <c r="E152" s="418"/>
      <c r="F152" s="56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14.25" customHeight="1" hidden="1">
      <c r="A153" s="14"/>
      <c r="B153" s="15">
        <v>4</v>
      </c>
      <c r="C153" s="416"/>
      <c r="D153" s="35"/>
      <c r="E153" s="418"/>
      <c r="F153" s="56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14.25" customHeight="1" hidden="1">
      <c r="A154" s="14"/>
      <c r="B154" s="15">
        <v>5</v>
      </c>
      <c r="C154" s="416"/>
      <c r="D154" s="35"/>
      <c r="E154" s="418"/>
      <c r="F154" s="56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8"/>
    </row>
    <row r="155" spans="1:17" ht="14.25" customHeight="1" hidden="1">
      <c r="A155" s="14"/>
      <c r="B155" s="15">
        <v>6</v>
      </c>
      <c r="C155" s="416"/>
      <c r="D155" s="35"/>
      <c r="E155" s="418"/>
      <c r="F155" s="56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8"/>
    </row>
    <row r="156" spans="1:17" ht="14.25" customHeight="1" hidden="1">
      <c r="A156" s="14"/>
      <c r="B156" s="15">
        <v>7</v>
      </c>
      <c r="C156" s="416"/>
      <c r="D156" s="35"/>
      <c r="E156" s="418"/>
      <c r="F156" s="56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8"/>
    </row>
    <row r="157" spans="1:17" ht="14.25" customHeight="1" hidden="1">
      <c r="A157" s="14"/>
      <c r="B157" s="15">
        <v>8</v>
      </c>
      <c r="C157" s="416"/>
      <c r="D157" s="35"/>
      <c r="E157" s="418"/>
      <c r="F157" s="59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1"/>
    </row>
    <row r="158" spans="1:17" ht="3.75" customHeight="1">
      <c r="A158" s="10"/>
      <c r="B158" s="10"/>
      <c r="C158" s="422"/>
      <c r="D158" s="422"/>
      <c r="E158" s="422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24.75" customHeight="1">
      <c r="A159" s="12" t="s">
        <v>27</v>
      </c>
      <c r="B159" s="13">
        <v>1</v>
      </c>
      <c r="C159" s="423" t="s">
        <v>59</v>
      </c>
      <c r="D159" s="16"/>
      <c r="E159" s="425" t="s">
        <v>60</v>
      </c>
      <c r="F159" s="26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8"/>
    </row>
    <row r="160" spans="1:17" ht="14.25" customHeight="1" hidden="1">
      <c r="A160" s="12"/>
      <c r="B160" s="13">
        <v>2</v>
      </c>
      <c r="C160" s="423"/>
      <c r="D160" s="16"/>
      <c r="E160" s="425"/>
      <c r="F160" s="29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1"/>
    </row>
    <row r="161" spans="1:17" ht="14.25" customHeight="1" hidden="1">
      <c r="A161" s="12"/>
      <c r="B161" s="13">
        <v>3</v>
      </c>
      <c r="C161" s="423"/>
      <c r="D161" s="16"/>
      <c r="E161" s="425"/>
      <c r="F161" s="29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1"/>
    </row>
    <row r="162" spans="1:17" ht="14.25" customHeight="1" hidden="1">
      <c r="A162" s="12"/>
      <c r="B162" s="13">
        <v>4</v>
      </c>
      <c r="C162" s="423"/>
      <c r="D162" s="16"/>
      <c r="E162" s="425"/>
      <c r="F162" s="29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1"/>
    </row>
    <row r="163" spans="1:17" ht="14.25" customHeight="1" hidden="1">
      <c r="A163" s="12"/>
      <c r="B163" s="13">
        <v>5</v>
      </c>
      <c r="C163" s="423"/>
      <c r="D163" s="16"/>
      <c r="E163" s="425"/>
      <c r="F163" s="29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1"/>
    </row>
    <row r="164" spans="1:17" ht="14.25" customHeight="1" hidden="1">
      <c r="A164" s="12"/>
      <c r="B164" s="13">
        <v>6</v>
      </c>
      <c r="C164" s="423"/>
      <c r="D164" s="16"/>
      <c r="E164" s="425"/>
      <c r="F164" s="29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1"/>
    </row>
    <row r="165" spans="1:17" ht="14.25" customHeight="1" hidden="1">
      <c r="A165" s="12"/>
      <c r="B165" s="13">
        <v>7</v>
      </c>
      <c r="C165" s="423"/>
      <c r="D165" s="16"/>
      <c r="E165" s="425"/>
      <c r="F165" s="29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1"/>
    </row>
    <row r="166" spans="1:17" ht="14.25" customHeight="1" hidden="1">
      <c r="A166" s="12"/>
      <c r="B166" s="13">
        <v>8</v>
      </c>
      <c r="C166" s="424"/>
      <c r="D166" s="36"/>
      <c r="E166" s="426"/>
      <c r="F166" s="65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7"/>
    </row>
    <row r="167" spans="1:17" ht="14.25" customHeight="1">
      <c r="A167" s="14" t="s">
        <v>61</v>
      </c>
      <c r="B167" s="15">
        <v>1</v>
      </c>
      <c r="C167" s="416" t="s">
        <v>62</v>
      </c>
      <c r="D167" s="35" t="s">
        <v>30</v>
      </c>
      <c r="E167" s="418" t="s">
        <v>63</v>
      </c>
      <c r="F167" s="53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5"/>
    </row>
    <row r="168" spans="1:17" ht="14.25" customHeight="1" hidden="1">
      <c r="A168" s="14"/>
      <c r="B168" s="15">
        <v>2</v>
      </c>
      <c r="C168" s="416"/>
      <c r="D168" s="35"/>
      <c r="E168" s="418"/>
      <c r="F168" s="56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8"/>
    </row>
    <row r="169" spans="1:17" ht="14.25" customHeight="1" hidden="1">
      <c r="A169" s="14"/>
      <c r="B169" s="15">
        <v>3</v>
      </c>
      <c r="C169" s="416"/>
      <c r="D169" s="35"/>
      <c r="E169" s="418"/>
      <c r="F169" s="56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8"/>
    </row>
    <row r="170" spans="1:17" ht="14.25" customHeight="1" hidden="1">
      <c r="A170" s="14"/>
      <c r="B170" s="15">
        <v>4</v>
      </c>
      <c r="C170" s="416"/>
      <c r="D170" s="35"/>
      <c r="E170" s="418"/>
      <c r="F170" s="56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8"/>
    </row>
    <row r="171" spans="1:17" ht="14.25" customHeight="1" hidden="1">
      <c r="A171" s="14"/>
      <c r="B171" s="15">
        <v>5</v>
      </c>
      <c r="C171" s="416"/>
      <c r="D171" s="35"/>
      <c r="E171" s="418"/>
      <c r="F171" s="56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8"/>
    </row>
    <row r="172" spans="1:17" ht="14.25" customHeight="1" hidden="1">
      <c r="A172" s="14"/>
      <c r="B172" s="15">
        <v>6</v>
      </c>
      <c r="C172" s="416"/>
      <c r="D172" s="35"/>
      <c r="E172" s="418"/>
      <c r="F172" s="56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8"/>
    </row>
    <row r="173" spans="1:17" ht="14.25" customHeight="1" hidden="1">
      <c r="A173" s="14"/>
      <c r="B173" s="15">
        <v>7</v>
      </c>
      <c r="C173" s="416"/>
      <c r="D173" s="35"/>
      <c r="E173" s="418"/>
      <c r="F173" s="56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8"/>
    </row>
    <row r="174" spans="1:17" ht="14.25" customHeight="1" hidden="1">
      <c r="A174" s="14"/>
      <c r="B174" s="15">
        <v>8</v>
      </c>
      <c r="C174" s="417"/>
      <c r="D174" s="49"/>
      <c r="E174" s="419"/>
      <c r="F174" s="62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4"/>
    </row>
    <row r="175" spans="1:17" ht="14.25" customHeight="1">
      <c r="A175" s="14" t="s">
        <v>64</v>
      </c>
      <c r="B175" s="15">
        <v>1</v>
      </c>
      <c r="C175" s="416" t="s">
        <v>65</v>
      </c>
      <c r="D175" s="35" t="s">
        <v>30</v>
      </c>
      <c r="E175" s="418" t="s">
        <v>49</v>
      </c>
      <c r="F175" s="40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2"/>
    </row>
    <row r="176" spans="1:17" ht="14.25" customHeight="1" hidden="1">
      <c r="A176" s="14"/>
      <c r="B176" s="15">
        <v>2</v>
      </c>
      <c r="C176" s="416"/>
      <c r="D176" s="35"/>
      <c r="E176" s="418"/>
      <c r="F176" s="43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5"/>
    </row>
    <row r="177" spans="1:17" ht="14.25" customHeight="1" hidden="1">
      <c r="A177" s="14"/>
      <c r="B177" s="15">
        <v>3</v>
      </c>
      <c r="C177" s="416"/>
      <c r="D177" s="35"/>
      <c r="E177" s="418"/>
      <c r="F177" s="43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5"/>
    </row>
    <row r="178" spans="1:17" ht="14.25" customHeight="1" hidden="1">
      <c r="A178" s="14"/>
      <c r="B178" s="15">
        <v>4</v>
      </c>
      <c r="C178" s="416"/>
      <c r="D178" s="35"/>
      <c r="E178" s="418"/>
      <c r="F178" s="43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5"/>
    </row>
    <row r="179" spans="1:17" ht="14.25" customHeight="1" hidden="1">
      <c r="A179" s="14"/>
      <c r="B179" s="15">
        <v>5</v>
      </c>
      <c r="C179" s="416"/>
      <c r="D179" s="35"/>
      <c r="E179" s="418"/>
      <c r="F179" s="43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5"/>
    </row>
    <row r="180" spans="1:17" ht="14.25" customHeight="1" hidden="1">
      <c r="A180" s="14"/>
      <c r="B180" s="15">
        <v>6</v>
      </c>
      <c r="C180" s="416"/>
      <c r="D180" s="35"/>
      <c r="E180" s="418"/>
      <c r="F180" s="43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5"/>
    </row>
    <row r="181" spans="1:17" ht="14.25" customHeight="1" hidden="1">
      <c r="A181" s="14"/>
      <c r="B181" s="15">
        <v>7</v>
      </c>
      <c r="C181" s="416"/>
      <c r="D181" s="35"/>
      <c r="E181" s="418"/>
      <c r="F181" s="43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5"/>
    </row>
    <row r="182" spans="1:17" ht="14.25" customHeight="1" hidden="1">
      <c r="A182" s="14"/>
      <c r="B182" s="15">
        <v>8</v>
      </c>
      <c r="C182" s="417"/>
      <c r="D182" s="49"/>
      <c r="E182" s="419"/>
      <c r="F182" s="50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2"/>
    </row>
    <row r="183" spans="1:17" ht="14.25" customHeight="1">
      <c r="A183" s="14" t="s">
        <v>66</v>
      </c>
      <c r="B183" s="15">
        <v>1</v>
      </c>
      <c r="C183" s="416" t="s">
        <v>67</v>
      </c>
      <c r="D183" s="35" t="s">
        <v>30</v>
      </c>
      <c r="E183" s="418" t="s">
        <v>17</v>
      </c>
      <c r="F183" s="53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5"/>
    </row>
    <row r="184" spans="1:17" ht="14.25" customHeight="1" hidden="1">
      <c r="A184" s="14"/>
      <c r="B184" s="15">
        <v>2</v>
      </c>
      <c r="C184" s="416"/>
      <c r="D184" s="35"/>
      <c r="E184" s="418"/>
      <c r="F184" s="56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8"/>
    </row>
    <row r="185" spans="1:17" ht="14.25" customHeight="1" hidden="1">
      <c r="A185" s="14"/>
      <c r="B185" s="15">
        <v>3</v>
      </c>
      <c r="C185" s="416"/>
      <c r="D185" s="35"/>
      <c r="E185" s="418"/>
      <c r="F185" s="56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8"/>
    </row>
    <row r="186" spans="1:17" ht="14.25" customHeight="1" hidden="1">
      <c r="A186" s="14"/>
      <c r="B186" s="15">
        <v>4</v>
      </c>
      <c r="C186" s="416"/>
      <c r="D186" s="35"/>
      <c r="E186" s="418"/>
      <c r="F186" s="56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8"/>
    </row>
    <row r="187" spans="1:17" ht="14.25" customHeight="1" hidden="1">
      <c r="A187" s="14"/>
      <c r="B187" s="15">
        <v>5</v>
      </c>
      <c r="C187" s="416"/>
      <c r="D187" s="35"/>
      <c r="E187" s="418"/>
      <c r="F187" s="56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8"/>
    </row>
    <row r="188" spans="1:17" ht="14.25" customHeight="1" hidden="1">
      <c r="A188" s="14"/>
      <c r="B188" s="15">
        <v>6</v>
      </c>
      <c r="C188" s="416"/>
      <c r="D188" s="35"/>
      <c r="E188" s="418"/>
      <c r="F188" s="56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8"/>
    </row>
    <row r="189" spans="1:17" ht="14.25" customHeight="1" hidden="1">
      <c r="A189" s="14"/>
      <c r="B189" s="15">
        <v>7</v>
      </c>
      <c r="C189" s="416"/>
      <c r="D189" s="35"/>
      <c r="E189" s="418"/>
      <c r="F189" s="56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8"/>
    </row>
    <row r="190" spans="1:17" ht="14.25" customHeight="1" hidden="1">
      <c r="A190" s="14"/>
      <c r="B190" s="15">
        <v>8</v>
      </c>
      <c r="C190" s="417"/>
      <c r="D190" s="49"/>
      <c r="E190" s="419"/>
      <c r="F190" s="62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4"/>
    </row>
    <row r="191" spans="1:17" ht="14.25" customHeight="1">
      <c r="A191" s="14" t="s">
        <v>68</v>
      </c>
      <c r="B191" s="15">
        <v>1</v>
      </c>
      <c r="C191" s="416" t="s">
        <v>69</v>
      </c>
      <c r="D191" s="35" t="s">
        <v>30</v>
      </c>
      <c r="E191" s="418" t="s">
        <v>21</v>
      </c>
      <c r="F191" s="40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2"/>
    </row>
    <row r="192" spans="1:17" ht="14.25" customHeight="1" hidden="1">
      <c r="A192" s="14"/>
      <c r="B192" s="15">
        <v>2</v>
      </c>
      <c r="C192" s="416"/>
      <c r="D192" s="35"/>
      <c r="E192" s="418"/>
      <c r="F192" s="43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5"/>
    </row>
    <row r="193" spans="1:17" ht="14.25" customHeight="1" hidden="1">
      <c r="A193" s="14"/>
      <c r="B193" s="15">
        <v>3</v>
      </c>
      <c r="C193" s="416"/>
      <c r="D193" s="35"/>
      <c r="E193" s="418"/>
      <c r="F193" s="43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5"/>
    </row>
    <row r="194" spans="1:17" ht="14.25" customHeight="1" hidden="1">
      <c r="A194" s="14"/>
      <c r="B194" s="15">
        <v>4</v>
      </c>
      <c r="C194" s="416"/>
      <c r="D194" s="35"/>
      <c r="E194" s="418"/>
      <c r="F194" s="43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5"/>
    </row>
    <row r="195" spans="1:17" ht="14.25" customHeight="1" hidden="1">
      <c r="A195" s="14"/>
      <c r="B195" s="15">
        <v>5</v>
      </c>
      <c r="C195" s="416"/>
      <c r="D195" s="35"/>
      <c r="E195" s="418"/>
      <c r="F195" s="43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5"/>
    </row>
    <row r="196" spans="1:17" ht="14.25" customHeight="1" hidden="1">
      <c r="A196" s="14"/>
      <c r="B196" s="15">
        <v>6</v>
      </c>
      <c r="C196" s="416"/>
      <c r="D196" s="35"/>
      <c r="E196" s="418"/>
      <c r="F196" s="43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5"/>
    </row>
    <row r="197" spans="1:17" ht="14.25" customHeight="1" hidden="1">
      <c r="A197" s="14"/>
      <c r="B197" s="15">
        <v>7</v>
      </c>
      <c r="C197" s="416"/>
      <c r="D197" s="35"/>
      <c r="E197" s="418"/>
      <c r="F197" s="43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5"/>
    </row>
    <row r="198" spans="1:17" ht="14.25" customHeight="1" hidden="1">
      <c r="A198" s="14"/>
      <c r="B198" s="15">
        <v>8</v>
      </c>
      <c r="C198" s="417"/>
      <c r="D198" s="49"/>
      <c r="E198" s="419"/>
      <c r="F198" s="50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2"/>
    </row>
    <row r="199" spans="1:17" ht="14.25" customHeight="1">
      <c r="A199" s="14" t="s">
        <v>70</v>
      </c>
      <c r="B199" s="15">
        <v>1</v>
      </c>
      <c r="C199" s="416" t="s">
        <v>71</v>
      </c>
      <c r="D199" s="35" t="s">
        <v>30</v>
      </c>
      <c r="E199" s="418" t="s">
        <v>72</v>
      </c>
      <c r="F199" s="53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5"/>
    </row>
    <row r="200" spans="1:17" ht="14.25" customHeight="1" hidden="1">
      <c r="A200" s="14"/>
      <c r="B200" s="15">
        <v>2</v>
      </c>
      <c r="C200" s="416"/>
      <c r="D200" s="35"/>
      <c r="E200" s="418"/>
      <c r="F200" s="56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8"/>
    </row>
    <row r="201" spans="1:17" ht="14.25" customHeight="1" hidden="1">
      <c r="A201" s="14"/>
      <c r="B201" s="15">
        <v>3</v>
      </c>
      <c r="C201" s="416"/>
      <c r="D201" s="35"/>
      <c r="E201" s="418"/>
      <c r="F201" s="56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8"/>
    </row>
    <row r="202" spans="1:17" ht="14.25" customHeight="1" hidden="1">
      <c r="A202" s="14"/>
      <c r="B202" s="15">
        <v>4</v>
      </c>
      <c r="C202" s="416"/>
      <c r="D202" s="35"/>
      <c r="E202" s="418"/>
      <c r="F202" s="56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8"/>
    </row>
    <row r="203" spans="1:17" ht="14.25" customHeight="1" hidden="1">
      <c r="A203" s="14"/>
      <c r="B203" s="15">
        <v>5</v>
      </c>
      <c r="C203" s="416"/>
      <c r="D203" s="35"/>
      <c r="E203" s="418"/>
      <c r="F203" s="56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8"/>
    </row>
    <row r="204" spans="1:17" ht="14.25" customHeight="1" hidden="1">
      <c r="A204" s="14"/>
      <c r="B204" s="15">
        <v>6</v>
      </c>
      <c r="C204" s="416"/>
      <c r="D204" s="35"/>
      <c r="E204" s="418"/>
      <c r="F204" s="56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8"/>
    </row>
    <row r="205" spans="1:17" ht="14.25" customHeight="1" hidden="1">
      <c r="A205" s="14"/>
      <c r="B205" s="15">
        <v>7</v>
      </c>
      <c r="C205" s="416"/>
      <c r="D205" s="35"/>
      <c r="E205" s="418"/>
      <c r="F205" s="56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8"/>
    </row>
    <row r="206" spans="1:17" ht="14.25" customHeight="1" hidden="1">
      <c r="A206" s="14"/>
      <c r="B206" s="15">
        <v>8</v>
      </c>
      <c r="C206" s="417"/>
      <c r="D206" s="49"/>
      <c r="E206" s="419"/>
      <c r="F206" s="62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4"/>
    </row>
    <row r="207" spans="1:17" ht="14.25" customHeight="1">
      <c r="A207" s="14" t="s">
        <v>73</v>
      </c>
      <c r="B207" s="15">
        <v>1</v>
      </c>
      <c r="C207" s="416" t="s">
        <v>74</v>
      </c>
      <c r="D207" s="35" t="s">
        <v>30</v>
      </c>
      <c r="E207" s="418" t="s">
        <v>75</v>
      </c>
      <c r="F207" s="40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2"/>
    </row>
    <row r="208" spans="1:17" ht="14.25" customHeight="1" hidden="1">
      <c r="A208" s="14"/>
      <c r="B208" s="15">
        <v>2</v>
      </c>
      <c r="C208" s="416"/>
      <c r="D208" s="35"/>
      <c r="E208" s="418"/>
      <c r="F208" s="43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5"/>
    </row>
    <row r="209" spans="1:17" ht="14.25" customHeight="1" hidden="1">
      <c r="A209" s="14"/>
      <c r="B209" s="15">
        <v>3</v>
      </c>
      <c r="C209" s="416"/>
      <c r="D209" s="35"/>
      <c r="E209" s="418"/>
      <c r="F209" s="43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5"/>
    </row>
    <row r="210" spans="1:17" ht="14.25" customHeight="1" hidden="1">
      <c r="A210" s="14"/>
      <c r="B210" s="15">
        <v>4</v>
      </c>
      <c r="C210" s="416"/>
      <c r="D210" s="35"/>
      <c r="E210" s="418"/>
      <c r="F210" s="43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5"/>
    </row>
    <row r="211" spans="1:17" ht="14.25" customHeight="1" hidden="1">
      <c r="A211" s="14"/>
      <c r="B211" s="15">
        <v>5</v>
      </c>
      <c r="C211" s="416"/>
      <c r="D211" s="35"/>
      <c r="E211" s="418"/>
      <c r="F211" s="43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5"/>
    </row>
    <row r="212" spans="1:17" ht="14.25" customHeight="1" hidden="1">
      <c r="A212" s="14"/>
      <c r="B212" s="15">
        <v>6</v>
      </c>
      <c r="C212" s="416"/>
      <c r="D212" s="35"/>
      <c r="E212" s="418"/>
      <c r="F212" s="43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5"/>
    </row>
    <row r="213" spans="1:17" ht="14.25" customHeight="1" hidden="1">
      <c r="A213" s="14"/>
      <c r="B213" s="15">
        <v>7</v>
      </c>
      <c r="C213" s="416"/>
      <c r="D213" s="35"/>
      <c r="E213" s="418"/>
      <c r="F213" s="43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5"/>
    </row>
    <row r="214" spans="1:17" ht="14.25" customHeight="1" hidden="1">
      <c r="A214" s="14"/>
      <c r="B214" s="15">
        <v>8</v>
      </c>
      <c r="C214" s="416"/>
      <c r="D214" s="35"/>
      <c r="E214" s="418"/>
      <c r="F214" s="4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8"/>
    </row>
    <row r="215" spans="1:17" ht="3.75" customHeight="1">
      <c r="A215" s="10"/>
      <c r="B215" s="10"/>
      <c r="C215" s="422"/>
      <c r="D215" s="422"/>
      <c r="E215" s="422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24.75" customHeight="1">
      <c r="A216" s="12" t="s">
        <v>30</v>
      </c>
      <c r="B216" s="13">
        <v>1</v>
      </c>
      <c r="C216" s="423" t="s">
        <v>76</v>
      </c>
      <c r="D216" s="16"/>
      <c r="E216" s="425" t="s">
        <v>77</v>
      </c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9"/>
    </row>
    <row r="217" spans="1:17" ht="14.25" customHeight="1" hidden="1">
      <c r="A217" s="12"/>
      <c r="B217" s="13">
        <v>2</v>
      </c>
      <c r="C217" s="423"/>
      <c r="D217" s="16"/>
      <c r="E217" s="425"/>
      <c r="F217" s="20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2"/>
    </row>
    <row r="218" spans="1:17" ht="14.25" customHeight="1" hidden="1">
      <c r="A218" s="12"/>
      <c r="B218" s="13">
        <v>3</v>
      </c>
      <c r="C218" s="423"/>
      <c r="D218" s="16"/>
      <c r="E218" s="425"/>
      <c r="F218" s="20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2"/>
    </row>
    <row r="219" spans="1:17" ht="14.25" customHeight="1" hidden="1">
      <c r="A219" s="12"/>
      <c r="B219" s="13">
        <v>4</v>
      </c>
      <c r="C219" s="423"/>
      <c r="D219" s="16"/>
      <c r="E219" s="425"/>
      <c r="F219" s="20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2"/>
    </row>
    <row r="220" spans="1:17" ht="14.25" customHeight="1" hidden="1">
      <c r="A220" s="12"/>
      <c r="B220" s="13">
        <v>5</v>
      </c>
      <c r="C220" s="423"/>
      <c r="D220" s="16"/>
      <c r="E220" s="425"/>
      <c r="F220" s="20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2"/>
    </row>
    <row r="221" spans="1:17" ht="14.25" customHeight="1" hidden="1">
      <c r="A221" s="12"/>
      <c r="B221" s="13">
        <v>6</v>
      </c>
      <c r="C221" s="423"/>
      <c r="D221" s="16"/>
      <c r="E221" s="425"/>
      <c r="F221" s="20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2"/>
    </row>
    <row r="222" spans="1:17" ht="14.25" customHeight="1" hidden="1">
      <c r="A222" s="12"/>
      <c r="B222" s="13">
        <v>7</v>
      </c>
      <c r="C222" s="423"/>
      <c r="D222" s="16"/>
      <c r="E222" s="425"/>
      <c r="F222" s="20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2"/>
    </row>
    <row r="223" spans="1:17" ht="14.25" customHeight="1" hidden="1">
      <c r="A223" s="12"/>
      <c r="B223" s="13">
        <v>8</v>
      </c>
      <c r="C223" s="424"/>
      <c r="D223" s="36"/>
      <c r="E223" s="426"/>
      <c r="F223" s="37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9"/>
    </row>
    <row r="224" spans="1:17" ht="14.25" customHeight="1">
      <c r="A224" s="14" t="s">
        <v>78</v>
      </c>
      <c r="B224" s="15">
        <v>1</v>
      </c>
      <c r="C224" s="416" t="s">
        <v>79</v>
      </c>
      <c r="D224" s="35" t="s">
        <v>33</v>
      </c>
      <c r="E224" s="418" t="s">
        <v>19</v>
      </c>
      <c r="F224" s="40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2"/>
    </row>
    <row r="225" spans="1:17" ht="14.25" customHeight="1" hidden="1">
      <c r="A225" s="14"/>
      <c r="B225" s="15">
        <v>2</v>
      </c>
      <c r="C225" s="416"/>
      <c r="D225" s="35"/>
      <c r="E225" s="418"/>
      <c r="F225" s="43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5"/>
    </row>
    <row r="226" spans="1:17" ht="14.25" customHeight="1" hidden="1">
      <c r="A226" s="14"/>
      <c r="B226" s="15">
        <v>3</v>
      </c>
      <c r="C226" s="416"/>
      <c r="D226" s="35"/>
      <c r="E226" s="418"/>
      <c r="F226" s="43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5"/>
    </row>
    <row r="227" spans="1:17" ht="14.25" customHeight="1" hidden="1">
      <c r="A227" s="14"/>
      <c r="B227" s="15">
        <v>4</v>
      </c>
      <c r="C227" s="416"/>
      <c r="D227" s="35"/>
      <c r="E227" s="418"/>
      <c r="F227" s="43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5"/>
    </row>
    <row r="228" spans="1:17" ht="14.25" customHeight="1" hidden="1">
      <c r="A228" s="14"/>
      <c r="B228" s="15">
        <v>5</v>
      </c>
      <c r="C228" s="416"/>
      <c r="D228" s="35"/>
      <c r="E228" s="418"/>
      <c r="F228" s="43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5"/>
    </row>
    <row r="229" spans="1:17" ht="14.25" customHeight="1" hidden="1">
      <c r="A229" s="14"/>
      <c r="B229" s="15">
        <v>6</v>
      </c>
      <c r="C229" s="416"/>
      <c r="D229" s="35"/>
      <c r="E229" s="418"/>
      <c r="F229" s="43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5"/>
    </row>
    <row r="230" spans="1:17" ht="14.25" customHeight="1" hidden="1">
      <c r="A230" s="14"/>
      <c r="B230" s="15">
        <v>7</v>
      </c>
      <c r="C230" s="416"/>
      <c r="D230" s="35"/>
      <c r="E230" s="418"/>
      <c r="F230" s="43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5"/>
    </row>
    <row r="231" spans="1:17" ht="14.25" customHeight="1" hidden="1">
      <c r="A231" s="14"/>
      <c r="B231" s="15">
        <v>8</v>
      </c>
      <c r="C231" s="417"/>
      <c r="D231" s="49"/>
      <c r="E231" s="419"/>
      <c r="F231" s="50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2"/>
    </row>
    <row r="232" spans="1:17" ht="14.25" customHeight="1">
      <c r="A232" s="14" t="s">
        <v>80</v>
      </c>
      <c r="B232" s="15">
        <v>1</v>
      </c>
      <c r="C232" s="416" t="s">
        <v>81</v>
      </c>
      <c r="D232" s="35" t="s">
        <v>33</v>
      </c>
      <c r="E232" s="418" t="s">
        <v>82</v>
      </c>
      <c r="F232" s="53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5"/>
    </row>
    <row r="233" spans="1:17" ht="14.25" customHeight="1" hidden="1">
      <c r="A233" s="14"/>
      <c r="B233" s="15">
        <v>2</v>
      </c>
      <c r="C233" s="416"/>
      <c r="D233" s="35"/>
      <c r="E233" s="418"/>
      <c r="F233" s="56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8"/>
    </row>
    <row r="234" spans="1:17" ht="14.25" customHeight="1" hidden="1">
      <c r="A234" s="14"/>
      <c r="B234" s="15">
        <v>3</v>
      </c>
      <c r="C234" s="416"/>
      <c r="D234" s="35"/>
      <c r="E234" s="418"/>
      <c r="F234" s="56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8"/>
    </row>
    <row r="235" spans="1:17" ht="14.25" customHeight="1" hidden="1">
      <c r="A235" s="14"/>
      <c r="B235" s="15">
        <v>4</v>
      </c>
      <c r="C235" s="416"/>
      <c r="D235" s="35"/>
      <c r="E235" s="418"/>
      <c r="F235" s="56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8"/>
    </row>
    <row r="236" spans="1:17" ht="14.25" customHeight="1" hidden="1">
      <c r="A236" s="14"/>
      <c r="B236" s="15">
        <v>5</v>
      </c>
      <c r="C236" s="416"/>
      <c r="D236" s="35"/>
      <c r="E236" s="418"/>
      <c r="F236" s="56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8"/>
    </row>
    <row r="237" spans="1:17" ht="14.25" customHeight="1" hidden="1">
      <c r="A237" s="14"/>
      <c r="B237" s="15">
        <v>6</v>
      </c>
      <c r="C237" s="416"/>
      <c r="D237" s="35"/>
      <c r="E237" s="418"/>
      <c r="F237" s="56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8"/>
    </row>
    <row r="238" spans="1:17" ht="14.25" customHeight="1" hidden="1">
      <c r="A238" s="14"/>
      <c r="B238" s="15">
        <v>7</v>
      </c>
      <c r="C238" s="416"/>
      <c r="D238" s="35"/>
      <c r="E238" s="418"/>
      <c r="F238" s="56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8"/>
    </row>
    <row r="239" spans="1:17" ht="14.25" customHeight="1" hidden="1">
      <c r="A239" s="14"/>
      <c r="B239" s="15">
        <v>8</v>
      </c>
      <c r="C239" s="417"/>
      <c r="D239" s="49"/>
      <c r="E239" s="419"/>
      <c r="F239" s="62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4"/>
    </row>
    <row r="240" spans="1:17" ht="23.25" customHeight="1">
      <c r="A240" s="14" t="s">
        <v>83</v>
      </c>
      <c r="B240" s="15">
        <v>1</v>
      </c>
      <c r="C240" s="416" t="s">
        <v>84</v>
      </c>
      <c r="D240" s="35" t="s">
        <v>33</v>
      </c>
      <c r="E240" s="418" t="s">
        <v>85</v>
      </c>
      <c r="F240" s="40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</row>
    <row r="241" spans="1:17" ht="14.25" customHeight="1" hidden="1">
      <c r="A241" s="14"/>
      <c r="B241" s="15">
        <v>2</v>
      </c>
      <c r="C241" s="416"/>
      <c r="D241" s="35"/>
      <c r="E241" s="418"/>
      <c r="F241" s="43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5"/>
    </row>
    <row r="242" spans="1:17" ht="14.25" customHeight="1" hidden="1">
      <c r="A242" s="14"/>
      <c r="B242" s="15">
        <v>3</v>
      </c>
      <c r="C242" s="416"/>
      <c r="D242" s="35"/>
      <c r="E242" s="418"/>
      <c r="F242" s="43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5"/>
    </row>
    <row r="243" spans="1:17" ht="14.25" customHeight="1" hidden="1">
      <c r="A243" s="14"/>
      <c r="B243" s="15">
        <v>4</v>
      </c>
      <c r="C243" s="416"/>
      <c r="D243" s="35"/>
      <c r="E243" s="418"/>
      <c r="F243" s="43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5"/>
    </row>
    <row r="244" spans="1:17" ht="14.25" customHeight="1" hidden="1">
      <c r="A244" s="14"/>
      <c r="B244" s="15">
        <v>5</v>
      </c>
      <c r="C244" s="416"/>
      <c r="D244" s="35"/>
      <c r="E244" s="418"/>
      <c r="F244" s="43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5"/>
    </row>
    <row r="245" spans="1:17" ht="14.25" customHeight="1" hidden="1">
      <c r="A245" s="14"/>
      <c r="B245" s="15">
        <v>6</v>
      </c>
      <c r="C245" s="416"/>
      <c r="D245" s="35"/>
      <c r="E245" s="418"/>
      <c r="F245" s="43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5"/>
    </row>
    <row r="246" spans="1:17" ht="14.25" customHeight="1" hidden="1">
      <c r="A246" s="14"/>
      <c r="B246" s="15">
        <v>7</v>
      </c>
      <c r="C246" s="416"/>
      <c r="D246" s="35"/>
      <c r="E246" s="418"/>
      <c r="F246" s="43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5"/>
    </row>
    <row r="247" spans="1:17" ht="14.25" customHeight="1" hidden="1">
      <c r="A247" s="14"/>
      <c r="B247" s="15">
        <v>8</v>
      </c>
      <c r="C247" s="416"/>
      <c r="D247" s="35"/>
      <c r="E247" s="418"/>
      <c r="F247" s="4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8"/>
    </row>
    <row r="248" spans="1:17" ht="3.75" customHeight="1">
      <c r="A248" s="10"/>
      <c r="B248" s="10"/>
      <c r="C248" s="422"/>
      <c r="D248" s="422"/>
      <c r="E248" s="422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ht="14.25" customHeight="1">
      <c r="A249" s="12" t="s">
        <v>33</v>
      </c>
      <c r="B249" s="13">
        <v>1</v>
      </c>
      <c r="C249" s="423" t="s">
        <v>86</v>
      </c>
      <c r="D249" s="16"/>
      <c r="E249" s="425" t="s">
        <v>87</v>
      </c>
      <c r="F249" s="17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9"/>
    </row>
    <row r="250" spans="1:17" ht="14.25" customHeight="1" hidden="1">
      <c r="A250" s="12"/>
      <c r="B250" s="13">
        <v>2</v>
      </c>
      <c r="C250" s="423"/>
      <c r="D250" s="16"/>
      <c r="E250" s="425"/>
      <c r="F250" s="20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2"/>
    </row>
    <row r="251" spans="1:17" ht="14.25" customHeight="1" hidden="1">
      <c r="A251" s="12"/>
      <c r="B251" s="13">
        <v>3</v>
      </c>
      <c r="C251" s="423"/>
      <c r="D251" s="16"/>
      <c r="E251" s="425"/>
      <c r="F251" s="20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2"/>
    </row>
    <row r="252" spans="1:17" ht="14.25" customHeight="1" hidden="1">
      <c r="A252" s="12"/>
      <c r="B252" s="13">
        <v>4</v>
      </c>
      <c r="C252" s="423"/>
      <c r="D252" s="16"/>
      <c r="E252" s="425"/>
      <c r="F252" s="20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2"/>
    </row>
    <row r="253" spans="1:17" ht="14.25" customHeight="1" hidden="1">
      <c r="A253" s="12"/>
      <c r="B253" s="13">
        <v>5</v>
      </c>
      <c r="C253" s="423"/>
      <c r="D253" s="16"/>
      <c r="E253" s="425"/>
      <c r="F253" s="20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2"/>
    </row>
    <row r="254" spans="1:17" ht="14.25" customHeight="1" hidden="1">
      <c r="A254" s="12"/>
      <c r="B254" s="13">
        <v>6</v>
      </c>
      <c r="C254" s="423"/>
      <c r="D254" s="16"/>
      <c r="E254" s="425"/>
      <c r="F254" s="20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2"/>
    </row>
    <row r="255" spans="1:17" ht="14.25" customHeight="1" hidden="1">
      <c r="A255" s="12"/>
      <c r="B255" s="13">
        <v>7</v>
      </c>
      <c r="C255" s="423"/>
      <c r="D255" s="16"/>
      <c r="E255" s="425"/>
      <c r="F255" s="20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2"/>
    </row>
    <row r="256" spans="1:17" ht="14.25" customHeight="1" hidden="1">
      <c r="A256" s="12"/>
      <c r="B256" s="13">
        <v>8</v>
      </c>
      <c r="C256" s="424"/>
      <c r="D256" s="36"/>
      <c r="E256" s="426"/>
      <c r="F256" s="37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9"/>
    </row>
    <row r="257" spans="1:17" ht="14.25" customHeight="1">
      <c r="A257" s="14" t="s">
        <v>88</v>
      </c>
      <c r="B257" s="15">
        <v>1</v>
      </c>
      <c r="C257" s="416" t="s">
        <v>89</v>
      </c>
      <c r="D257" s="35" t="s">
        <v>41</v>
      </c>
      <c r="E257" s="418" t="s">
        <v>90</v>
      </c>
      <c r="F257" s="40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2"/>
    </row>
    <row r="258" spans="1:17" ht="14.25" customHeight="1" hidden="1">
      <c r="A258" s="14"/>
      <c r="B258" s="15">
        <v>2</v>
      </c>
      <c r="C258" s="416"/>
      <c r="D258" s="35"/>
      <c r="E258" s="418"/>
      <c r="F258" s="43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5"/>
    </row>
    <row r="259" spans="1:17" ht="14.25" customHeight="1" hidden="1">
      <c r="A259" s="14"/>
      <c r="B259" s="15">
        <v>3</v>
      </c>
      <c r="C259" s="416"/>
      <c r="D259" s="35"/>
      <c r="E259" s="418"/>
      <c r="F259" s="43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5"/>
    </row>
    <row r="260" spans="1:17" ht="14.25" customHeight="1" hidden="1">
      <c r="A260" s="14"/>
      <c r="B260" s="15">
        <v>4</v>
      </c>
      <c r="C260" s="416"/>
      <c r="D260" s="35"/>
      <c r="E260" s="418"/>
      <c r="F260" s="43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5"/>
    </row>
    <row r="261" spans="1:17" ht="14.25" customHeight="1" hidden="1">
      <c r="A261" s="14"/>
      <c r="B261" s="15">
        <v>5</v>
      </c>
      <c r="C261" s="416"/>
      <c r="D261" s="35"/>
      <c r="E261" s="418"/>
      <c r="F261" s="43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5"/>
    </row>
    <row r="262" spans="1:17" ht="14.25" customHeight="1" hidden="1">
      <c r="A262" s="14"/>
      <c r="B262" s="15">
        <v>6</v>
      </c>
      <c r="C262" s="416"/>
      <c r="D262" s="35"/>
      <c r="E262" s="418"/>
      <c r="F262" s="43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5"/>
    </row>
    <row r="263" spans="1:17" ht="14.25" customHeight="1" hidden="1">
      <c r="A263" s="14"/>
      <c r="B263" s="15">
        <v>7</v>
      </c>
      <c r="C263" s="416"/>
      <c r="D263" s="35"/>
      <c r="E263" s="418"/>
      <c r="F263" s="43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5"/>
    </row>
    <row r="264" spans="1:17" ht="14.25" customHeight="1" hidden="1">
      <c r="A264" s="14"/>
      <c r="B264" s="15">
        <v>8</v>
      </c>
      <c r="C264" s="417"/>
      <c r="D264" s="49"/>
      <c r="E264" s="419"/>
      <c r="F264" s="50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2"/>
    </row>
    <row r="265" spans="1:17" ht="14.25" customHeight="1">
      <c r="A265" s="14" t="s">
        <v>91</v>
      </c>
      <c r="B265" s="15">
        <v>1</v>
      </c>
      <c r="C265" s="416" t="s">
        <v>92</v>
      </c>
      <c r="D265" s="35" t="s">
        <v>41</v>
      </c>
      <c r="E265" s="418" t="s">
        <v>93</v>
      </c>
      <c r="F265" s="53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5"/>
    </row>
    <row r="266" spans="1:17" ht="14.25" customHeight="1" hidden="1">
      <c r="A266" s="14"/>
      <c r="B266" s="15">
        <v>2</v>
      </c>
      <c r="C266" s="416"/>
      <c r="D266" s="35"/>
      <c r="E266" s="418"/>
      <c r="F266" s="56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8"/>
    </row>
    <row r="267" spans="1:17" ht="14.25" customHeight="1" hidden="1">
      <c r="A267" s="14"/>
      <c r="B267" s="15">
        <v>3</v>
      </c>
      <c r="C267" s="416"/>
      <c r="D267" s="35"/>
      <c r="E267" s="418"/>
      <c r="F267" s="56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8"/>
    </row>
    <row r="268" spans="1:17" ht="14.25" customHeight="1" hidden="1">
      <c r="A268" s="14"/>
      <c r="B268" s="15">
        <v>4</v>
      </c>
      <c r="C268" s="416"/>
      <c r="D268" s="35"/>
      <c r="E268" s="418"/>
      <c r="F268" s="56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8"/>
    </row>
    <row r="269" spans="1:17" ht="14.25" customHeight="1" hidden="1">
      <c r="A269" s="14"/>
      <c r="B269" s="15">
        <v>5</v>
      </c>
      <c r="C269" s="416"/>
      <c r="D269" s="35"/>
      <c r="E269" s="418"/>
      <c r="F269" s="56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8"/>
    </row>
    <row r="270" spans="1:17" ht="14.25" customHeight="1" hidden="1">
      <c r="A270" s="14"/>
      <c r="B270" s="15">
        <v>6</v>
      </c>
      <c r="C270" s="416"/>
      <c r="D270" s="35"/>
      <c r="E270" s="418"/>
      <c r="F270" s="56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8"/>
    </row>
    <row r="271" spans="1:17" ht="14.25" customHeight="1" hidden="1">
      <c r="A271" s="14"/>
      <c r="B271" s="15">
        <v>7</v>
      </c>
      <c r="C271" s="416"/>
      <c r="D271" s="35"/>
      <c r="E271" s="418"/>
      <c r="F271" s="56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8"/>
    </row>
    <row r="272" spans="1:17" ht="14.25" customHeight="1" hidden="1">
      <c r="A272" s="14"/>
      <c r="B272" s="15">
        <v>8</v>
      </c>
      <c r="C272" s="417"/>
      <c r="D272" s="49"/>
      <c r="E272" s="419"/>
      <c r="F272" s="62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4"/>
    </row>
    <row r="273" spans="1:17" ht="14.25" customHeight="1">
      <c r="A273" s="14" t="s">
        <v>94</v>
      </c>
      <c r="B273" s="15">
        <v>1</v>
      </c>
      <c r="C273" s="416" t="s">
        <v>95</v>
      </c>
      <c r="D273" s="35" t="s">
        <v>41</v>
      </c>
      <c r="E273" s="418" t="s">
        <v>96</v>
      </c>
      <c r="F273" s="40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2"/>
    </row>
    <row r="274" spans="1:17" ht="14.25" customHeight="1" hidden="1">
      <c r="A274" s="14"/>
      <c r="B274" s="15">
        <v>2</v>
      </c>
      <c r="C274" s="416"/>
      <c r="D274" s="35"/>
      <c r="E274" s="418"/>
      <c r="F274" s="43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5"/>
    </row>
    <row r="275" spans="1:17" ht="14.25" customHeight="1" hidden="1">
      <c r="A275" s="14"/>
      <c r="B275" s="15">
        <v>3</v>
      </c>
      <c r="C275" s="416"/>
      <c r="D275" s="35"/>
      <c r="E275" s="418"/>
      <c r="F275" s="43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5"/>
    </row>
    <row r="276" spans="1:17" ht="14.25" customHeight="1" hidden="1">
      <c r="A276" s="14"/>
      <c r="B276" s="15">
        <v>4</v>
      </c>
      <c r="C276" s="416"/>
      <c r="D276" s="35"/>
      <c r="E276" s="418"/>
      <c r="F276" s="43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5"/>
    </row>
    <row r="277" spans="1:17" ht="14.25" customHeight="1" hidden="1">
      <c r="A277" s="14"/>
      <c r="B277" s="15">
        <v>5</v>
      </c>
      <c r="C277" s="416"/>
      <c r="D277" s="35"/>
      <c r="E277" s="418"/>
      <c r="F277" s="43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5"/>
    </row>
    <row r="278" spans="1:17" ht="14.25" customHeight="1" hidden="1">
      <c r="A278" s="14"/>
      <c r="B278" s="15">
        <v>6</v>
      </c>
      <c r="C278" s="416"/>
      <c r="D278" s="35"/>
      <c r="E278" s="418"/>
      <c r="F278" s="43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5"/>
    </row>
    <row r="279" spans="1:17" ht="14.25" customHeight="1" hidden="1">
      <c r="A279" s="14"/>
      <c r="B279" s="15">
        <v>7</v>
      </c>
      <c r="C279" s="416"/>
      <c r="D279" s="35"/>
      <c r="E279" s="418"/>
      <c r="F279" s="43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5"/>
    </row>
    <row r="280" spans="1:17" ht="14.25" customHeight="1" hidden="1">
      <c r="A280" s="14"/>
      <c r="B280" s="15">
        <v>8</v>
      </c>
      <c r="C280" s="417"/>
      <c r="D280" s="49"/>
      <c r="E280" s="419"/>
      <c r="F280" s="50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2"/>
    </row>
    <row r="281" spans="1:17" ht="14.25" customHeight="1">
      <c r="A281" s="14" t="s">
        <v>97</v>
      </c>
      <c r="B281" s="15">
        <v>1</v>
      </c>
      <c r="C281" s="416" t="s">
        <v>98</v>
      </c>
      <c r="D281" s="35" t="s">
        <v>41</v>
      </c>
      <c r="E281" s="418" t="s">
        <v>99</v>
      </c>
      <c r="F281" s="53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5"/>
    </row>
    <row r="282" spans="1:17" ht="14.25" customHeight="1" hidden="1">
      <c r="A282" s="14"/>
      <c r="B282" s="15">
        <v>2</v>
      </c>
      <c r="C282" s="416"/>
      <c r="D282" s="35"/>
      <c r="E282" s="418"/>
      <c r="F282" s="56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8"/>
    </row>
    <row r="283" spans="1:17" ht="14.25" customHeight="1" hidden="1">
      <c r="A283" s="14"/>
      <c r="B283" s="15">
        <v>3</v>
      </c>
      <c r="C283" s="416"/>
      <c r="D283" s="35"/>
      <c r="E283" s="418"/>
      <c r="F283" s="56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8"/>
    </row>
    <row r="284" spans="1:17" ht="14.25" customHeight="1" hidden="1">
      <c r="A284" s="14"/>
      <c r="B284" s="15">
        <v>4</v>
      </c>
      <c r="C284" s="416"/>
      <c r="D284" s="35"/>
      <c r="E284" s="418"/>
      <c r="F284" s="56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8"/>
    </row>
    <row r="285" spans="1:17" ht="14.25" customHeight="1" hidden="1">
      <c r="A285" s="14"/>
      <c r="B285" s="15">
        <v>5</v>
      </c>
      <c r="C285" s="416"/>
      <c r="D285" s="35"/>
      <c r="E285" s="418"/>
      <c r="F285" s="56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8"/>
    </row>
    <row r="286" spans="1:17" ht="14.25" customHeight="1" hidden="1">
      <c r="A286" s="14"/>
      <c r="B286" s="15">
        <v>6</v>
      </c>
      <c r="C286" s="416"/>
      <c r="D286" s="35"/>
      <c r="E286" s="418"/>
      <c r="F286" s="56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8"/>
    </row>
    <row r="287" spans="1:17" ht="14.25" customHeight="1" hidden="1">
      <c r="A287" s="14"/>
      <c r="B287" s="15">
        <v>7</v>
      </c>
      <c r="C287" s="416"/>
      <c r="D287" s="35"/>
      <c r="E287" s="418"/>
      <c r="F287" s="56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8"/>
    </row>
    <row r="288" spans="1:17" ht="14.25" customHeight="1" hidden="1">
      <c r="A288" s="14"/>
      <c r="B288" s="15">
        <v>8</v>
      </c>
      <c r="C288" s="417"/>
      <c r="D288" s="49"/>
      <c r="E288" s="419"/>
      <c r="F288" s="62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4"/>
    </row>
    <row r="289" spans="1:17" ht="14.25" customHeight="1">
      <c r="A289" s="14" t="s">
        <v>100</v>
      </c>
      <c r="B289" s="15">
        <v>1</v>
      </c>
      <c r="C289" s="416" t="s">
        <v>101</v>
      </c>
      <c r="D289" s="35" t="s">
        <v>41</v>
      </c>
      <c r="E289" s="418" t="s">
        <v>102</v>
      </c>
      <c r="F289" s="40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2"/>
    </row>
    <row r="290" spans="1:17" ht="14.25" customHeight="1" hidden="1">
      <c r="A290" s="14"/>
      <c r="B290" s="15">
        <v>2</v>
      </c>
      <c r="C290" s="416"/>
      <c r="D290" s="35"/>
      <c r="E290" s="418"/>
      <c r="F290" s="43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5"/>
    </row>
    <row r="291" spans="1:17" ht="14.25" customHeight="1" hidden="1">
      <c r="A291" s="14"/>
      <c r="B291" s="15">
        <v>3</v>
      </c>
      <c r="C291" s="416"/>
      <c r="D291" s="35"/>
      <c r="E291" s="418"/>
      <c r="F291" s="43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5"/>
    </row>
    <row r="292" spans="1:17" ht="14.25" customHeight="1" hidden="1">
      <c r="A292" s="14"/>
      <c r="B292" s="15">
        <v>4</v>
      </c>
      <c r="C292" s="416"/>
      <c r="D292" s="35"/>
      <c r="E292" s="418"/>
      <c r="F292" s="43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5"/>
    </row>
    <row r="293" spans="1:17" ht="14.25" customHeight="1" hidden="1">
      <c r="A293" s="14"/>
      <c r="B293" s="15">
        <v>5</v>
      </c>
      <c r="C293" s="416"/>
      <c r="D293" s="35"/>
      <c r="E293" s="418"/>
      <c r="F293" s="43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5"/>
    </row>
    <row r="294" spans="1:17" ht="14.25" customHeight="1" hidden="1">
      <c r="A294" s="14"/>
      <c r="B294" s="15">
        <v>6</v>
      </c>
      <c r="C294" s="416"/>
      <c r="D294" s="35"/>
      <c r="E294" s="418"/>
      <c r="F294" s="43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5"/>
    </row>
    <row r="295" spans="1:17" ht="14.25" customHeight="1" hidden="1">
      <c r="A295" s="14"/>
      <c r="B295" s="15">
        <v>7</v>
      </c>
      <c r="C295" s="416"/>
      <c r="D295" s="35"/>
      <c r="E295" s="418"/>
      <c r="F295" s="43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5"/>
    </row>
    <row r="296" spans="1:17" ht="14.25" customHeight="1" hidden="1">
      <c r="A296" s="14"/>
      <c r="B296" s="15">
        <v>8</v>
      </c>
      <c r="C296" s="417"/>
      <c r="D296" s="49"/>
      <c r="E296" s="419"/>
      <c r="F296" s="50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2"/>
    </row>
    <row r="297" spans="1:17" ht="14.25" customHeight="1">
      <c r="A297" s="14" t="s">
        <v>103</v>
      </c>
      <c r="B297" s="15">
        <v>1</v>
      </c>
      <c r="C297" s="416" t="s">
        <v>104</v>
      </c>
      <c r="D297" s="35" t="s">
        <v>41</v>
      </c>
      <c r="E297" s="418" t="s">
        <v>105</v>
      </c>
      <c r="F297" s="53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5"/>
    </row>
    <row r="298" spans="1:17" ht="14.25" customHeight="1" hidden="1">
      <c r="A298" s="14"/>
      <c r="B298" s="15">
        <v>2</v>
      </c>
      <c r="C298" s="416"/>
      <c r="D298" s="35"/>
      <c r="E298" s="418"/>
      <c r="F298" s="56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8"/>
    </row>
    <row r="299" spans="1:17" ht="14.25" customHeight="1" hidden="1">
      <c r="A299" s="14"/>
      <c r="B299" s="15">
        <v>3</v>
      </c>
      <c r="C299" s="416"/>
      <c r="D299" s="35"/>
      <c r="E299" s="418"/>
      <c r="F299" s="56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8"/>
    </row>
    <row r="300" spans="1:17" ht="14.25" customHeight="1" hidden="1">
      <c r="A300" s="14"/>
      <c r="B300" s="15">
        <v>4</v>
      </c>
      <c r="C300" s="416"/>
      <c r="D300" s="35"/>
      <c r="E300" s="418"/>
      <c r="F300" s="56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8"/>
    </row>
    <row r="301" spans="1:17" ht="14.25" customHeight="1" hidden="1">
      <c r="A301" s="14"/>
      <c r="B301" s="15">
        <v>5</v>
      </c>
      <c r="C301" s="416"/>
      <c r="D301" s="35"/>
      <c r="E301" s="418"/>
      <c r="F301" s="56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8"/>
    </row>
    <row r="302" spans="1:17" ht="14.25" customHeight="1" hidden="1">
      <c r="A302" s="14"/>
      <c r="B302" s="15">
        <v>6</v>
      </c>
      <c r="C302" s="416"/>
      <c r="D302" s="35"/>
      <c r="E302" s="418"/>
      <c r="F302" s="56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8"/>
    </row>
    <row r="303" spans="1:17" ht="14.25" customHeight="1" hidden="1">
      <c r="A303" s="14"/>
      <c r="B303" s="15">
        <v>7</v>
      </c>
      <c r="C303" s="416"/>
      <c r="D303" s="35"/>
      <c r="E303" s="418"/>
      <c r="F303" s="56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8"/>
    </row>
    <row r="304" spans="1:17" ht="14.25" customHeight="1" hidden="1">
      <c r="A304" s="14"/>
      <c r="B304" s="15">
        <v>8</v>
      </c>
      <c r="C304" s="417"/>
      <c r="D304" s="49"/>
      <c r="E304" s="419"/>
      <c r="F304" s="62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4"/>
    </row>
    <row r="305" spans="1:17" ht="14.25" customHeight="1">
      <c r="A305" s="14" t="s">
        <v>106</v>
      </c>
      <c r="B305" s="15">
        <v>1</v>
      </c>
      <c r="C305" s="416" t="s">
        <v>107</v>
      </c>
      <c r="D305" s="35" t="s">
        <v>41</v>
      </c>
      <c r="E305" s="418" t="s">
        <v>108</v>
      </c>
      <c r="F305" s="40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2"/>
    </row>
    <row r="306" spans="1:17" ht="14.25" customHeight="1" hidden="1">
      <c r="A306" s="14"/>
      <c r="B306" s="15">
        <v>2</v>
      </c>
      <c r="C306" s="416"/>
      <c r="D306" s="35"/>
      <c r="E306" s="418"/>
      <c r="F306" s="43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5"/>
    </row>
    <row r="307" spans="1:17" ht="14.25" customHeight="1" hidden="1">
      <c r="A307" s="14"/>
      <c r="B307" s="15">
        <v>3</v>
      </c>
      <c r="C307" s="416"/>
      <c r="D307" s="35"/>
      <c r="E307" s="418"/>
      <c r="F307" s="43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5"/>
    </row>
    <row r="308" spans="1:17" ht="14.25" customHeight="1" hidden="1">
      <c r="A308" s="14"/>
      <c r="B308" s="15">
        <v>4</v>
      </c>
      <c r="C308" s="416"/>
      <c r="D308" s="35"/>
      <c r="E308" s="418"/>
      <c r="F308" s="43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5"/>
    </row>
    <row r="309" spans="1:17" ht="14.25" customHeight="1" hidden="1">
      <c r="A309" s="14"/>
      <c r="B309" s="15">
        <v>5</v>
      </c>
      <c r="C309" s="416"/>
      <c r="D309" s="35"/>
      <c r="E309" s="418"/>
      <c r="F309" s="43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5"/>
    </row>
    <row r="310" spans="1:17" ht="14.25" customHeight="1" hidden="1">
      <c r="A310" s="14"/>
      <c r="B310" s="15">
        <v>6</v>
      </c>
      <c r="C310" s="416"/>
      <c r="D310" s="35"/>
      <c r="E310" s="418"/>
      <c r="F310" s="43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5"/>
    </row>
    <row r="311" spans="1:17" ht="14.25" customHeight="1" hidden="1">
      <c r="A311" s="14"/>
      <c r="B311" s="15">
        <v>7</v>
      </c>
      <c r="C311" s="416"/>
      <c r="D311" s="35"/>
      <c r="E311" s="418"/>
      <c r="F311" s="43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5"/>
    </row>
    <row r="312" spans="1:17" ht="14.25" customHeight="1" hidden="1">
      <c r="A312" s="14"/>
      <c r="B312" s="15">
        <v>8</v>
      </c>
      <c r="C312" s="417"/>
      <c r="D312" s="49"/>
      <c r="E312" s="419"/>
      <c r="F312" s="50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2"/>
    </row>
    <row r="313" spans="1:17" ht="14.25" customHeight="1">
      <c r="A313" s="14" t="s">
        <v>109</v>
      </c>
      <c r="B313" s="15">
        <v>1</v>
      </c>
      <c r="C313" s="416" t="s">
        <v>110</v>
      </c>
      <c r="D313" s="35" t="s">
        <v>41</v>
      </c>
      <c r="E313" s="418" t="s">
        <v>111</v>
      </c>
      <c r="F313" s="53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5"/>
    </row>
    <row r="314" spans="1:17" ht="14.25" customHeight="1" hidden="1">
      <c r="A314" s="14"/>
      <c r="B314" s="15">
        <v>2</v>
      </c>
      <c r="C314" s="416"/>
      <c r="D314" s="35"/>
      <c r="E314" s="418"/>
      <c r="F314" s="56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8"/>
    </row>
    <row r="315" spans="1:17" ht="14.25" customHeight="1" hidden="1">
      <c r="A315" s="14"/>
      <c r="B315" s="15">
        <v>3</v>
      </c>
      <c r="C315" s="416"/>
      <c r="D315" s="35"/>
      <c r="E315" s="418"/>
      <c r="F315" s="56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8"/>
    </row>
    <row r="316" spans="1:17" ht="14.25" customHeight="1" hidden="1">
      <c r="A316" s="14"/>
      <c r="B316" s="15">
        <v>4</v>
      </c>
      <c r="C316" s="416"/>
      <c r="D316" s="35"/>
      <c r="E316" s="418"/>
      <c r="F316" s="56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8"/>
    </row>
    <row r="317" spans="1:17" ht="14.25" customHeight="1" hidden="1">
      <c r="A317" s="14"/>
      <c r="B317" s="15">
        <v>5</v>
      </c>
      <c r="C317" s="416"/>
      <c r="D317" s="35"/>
      <c r="E317" s="418"/>
      <c r="F317" s="56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8"/>
    </row>
    <row r="318" spans="1:17" ht="14.25" customHeight="1" hidden="1">
      <c r="A318" s="14"/>
      <c r="B318" s="15">
        <v>6</v>
      </c>
      <c r="C318" s="416"/>
      <c r="D318" s="35"/>
      <c r="E318" s="418"/>
      <c r="F318" s="56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8"/>
    </row>
    <row r="319" spans="1:17" ht="14.25" customHeight="1" hidden="1">
      <c r="A319" s="14"/>
      <c r="B319" s="15">
        <v>7</v>
      </c>
      <c r="C319" s="416"/>
      <c r="D319" s="35"/>
      <c r="E319" s="418"/>
      <c r="F319" s="56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8"/>
    </row>
    <row r="320" spans="1:17" ht="14.25" customHeight="1" hidden="1">
      <c r="A320" s="14"/>
      <c r="B320" s="15">
        <v>8</v>
      </c>
      <c r="C320" s="416"/>
      <c r="D320" s="35"/>
      <c r="E320" s="418"/>
      <c r="F320" s="59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1"/>
    </row>
    <row r="321" spans="1:17" ht="3.75" customHeight="1">
      <c r="A321" s="10"/>
      <c r="B321" s="10"/>
      <c r="C321" s="422"/>
      <c r="D321" s="422"/>
      <c r="E321" s="422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</row>
    <row r="322" spans="1:17" ht="14.25" customHeight="1">
      <c r="A322" s="12" t="s">
        <v>36</v>
      </c>
      <c r="B322" s="13">
        <v>1</v>
      </c>
      <c r="C322" s="423" t="s">
        <v>112</v>
      </c>
      <c r="D322" s="16"/>
      <c r="E322" s="425" t="s">
        <v>113</v>
      </c>
      <c r="F322" s="26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8"/>
    </row>
    <row r="323" spans="1:17" ht="14.25" customHeight="1" hidden="1">
      <c r="A323" s="12"/>
      <c r="B323" s="13">
        <v>2</v>
      </c>
      <c r="C323" s="423"/>
      <c r="D323" s="16"/>
      <c r="E323" s="425"/>
      <c r="F323" s="29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1"/>
    </row>
    <row r="324" spans="1:17" ht="14.25" customHeight="1" hidden="1">
      <c r="A324" s="12"/>
      <c r="B324" s="13">
        <v>3</v>
      </c>
      <c r="C324" s="423"/>
      <c r="D324" s="16"/>
      <c r="E324" s="425"/>
      <c r="F324" s="29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1"/>
    </row>
    <row r="325" spans="1:17" ht="14.25" customHeight="1" hidden="1">
      <c r="A325" s="12"/>
      <c r="B325" s="13">
        <v>4</v>
      </c>
      <c r="C325" s="423"/>
      <c r="D325" s="16"/>
      <c r="E325" s="425"/>
      <c r="F325" s="29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1"/>
    </row>
    <row r="326" spans="1:17" ht="14.25" customHeight="1" hidden="1">
      <c r="A326" s="12"/>
      <c r="B326" s="13">
        <v>5</v>
      </c>
      <c r="C326" s="423"/>
      <c r="D326" s="16"/>
      <c r="E326" s="425"/>
      <c r="F326" s="29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1"/>
    </row>
    <row r="327" spans="1:17" ht="14.25" customHeight="1" hidden="1">
      <c r="A327" s="12"/>
      <c r="B327" s="13">
        <v>6</v>
      </c>
      <c r="C327" s="423"/>
      <c r="D327" s="16"/>
      <c r="E327" s="425"/>
      <c r="F327" s="29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1"/>
    </row>
    <row r="328" spans="1:17" ht="14.25" customHeight="1" hidden="1">
      <c r="A328" s="12"/>
      <c r="B328" s="13">
        <v>7</v>
      </c>
      <c r="C328" s="423"/>
      <c r="D328" s="16"/>
      <c r="E328" s="425"/>
      <c r="F328" s="29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1"/>
    </row>
    <row r="329" spans="1:17" ht="14.25" customHeight="1" hidden="1">
      <c r="A329" s="12"/>
      <c r="B329" s="13">
        <v>8</v>
      </c>
      <c r="C329" s="423"/>
      <c r="D329" s="16"/>
      <c r="E329" s="425"/>
      <c r="F329" s="32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4"/>
    </row>
    <row r="330" spans="1:17" ht="3.75" customHeight="1">
      <c r="A330" s="10"/>
      <c r="B330" s="10"/>
      <c r="C330" s="422"/>
      <c r="D330" s="422"/>
      <c r="E330" s="422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</row>
    <row r="331" spans="1:17" ht="56.25" customHeight="1">
      <c r="A331" s="12" t="s">
        <v>41</v>
      </c>
      <c r="B331" s="13">
        <v>1</v>
      </c>
      <c r="C331" s="423" t="s">
        <v>114</v>
      </c>
      <c r="D331" s="16"/>
      <c r="E331" s="425" t="s">
        <v>115</v>
      </c>
      <c r="F331" s="17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9"/>
    </row>
    <row r="332" spans="1:17" ht="14.25" customHeight="1" hidden="1">
      <c r="A332" s="12"/>
      <c r="B332" s="13">
        <v>2</v>
      </c>
      <c r="C332" s="423"/>
      <c r="D332" s="16"/>
      <c r="E332" s="425"/>
      <c r="F332" s="20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2"/>
    </row>
    <row r="333" spans="1:17" ht="14.25" customHeight="1" hidden="1">
      <c r="A333" s="12"/>
      <c r="B333" s="13">
        <v>3</v>
      </c>
      <c r="C333" s="423"/>
      <c r="D333" s="16"/>
      <c r="E333" s="425"/>
      <c r="F333" s="20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2"/>
    </row>
    <row r="334" spans="1:17" ht="14.25" customHeight="1" hidden="1">
      <c r="A334" s="12"/>
      <c r="B334" s="13">
        <v>4</v>
      </c>
      <c r="C334" s="423"/>
      <c r="D334" s="16"/>
      <c r="E334" s="425"/>
      <c r="F334" s="20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2"/>
    </row>
    <row r="335" spans="1:17" ht="14.25" customHeight="1" hidden="1">
      <c r="A335" s="12"/>
      <c r="B335" s="13">
        <v>5</v>
      </c>
      <c r="C335" s="423"/>
      <c r="D335" s="16"/>
      <c r="E335" s="425"/>
      <c r="F335" s="20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2"/>
    </row>
    <row r="336" spans="1:17" ht="14.25" customHeight="1" hidden="1">
      <c r="A336" s="12"/>
      <c r="B336" s="13">
        <v>6</v>
      </c>
      <c r="C336" s="423"/>
      <c r="D336" s="16"/>
      <c r="E336" s="425"/>
      <c r="F336" s="20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2"/>
    </row>
    <row r="337" spans="1:17" ht="14.25" customHeight="1" hidden="1">
      <c r="A337" s="12"/>
      <c r="B337" s="13">
        <v>7</v>
      </c>
      <c r="C337" s="423"/>
      <c r="D337" s="16"/>
      <c r="E337" s="425"/>
      <c r="F337" s="20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2"/>
    </row>
    <row r="338" spans="1:17" ht="14.25" customHeight="1" hidden="1">
      <c r="A338" s="12"/>
      <c r="B338" s="13">
        <v>8</v>
      </c>
      <c r="C338" s="424"/>
      <c r="D338" s="36"/>
      <c r="E338" s="426"/>
      <c r="F338" s="37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9"/>
    </row>
    <row r="339" spans="1:17" ht="33" customHeight="1">
      <c r="A339" s="14" t="s">
        <v>116</v>
      </c>
      <c r="B339" s="15">
        <v>1</v>
      </c>
      <c r="C339" s="416" t="s">
        <v>117</v>
      </c>
      <c r="D339" s="35" t="s">
        <v>118</v>
      </c>
      <c r="E339" s="418" t="s">
        <v>119</v>
      </c>
      <c r="F339" s="40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2"/>
    </row>
    <row r="340" spans="1:17" ht="14.25" customHeight="1" hidden="1">
      <c r="A340" s="14"/>
      <c r="B340" s="15">
        <v>2</v>
      </c>
      <c r="C340" s="416"/>
      <c r="D340" s="35"/>
      <c r="E340" s="418"/>
      <c r="F340" s="43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5"/>
    </row>
    <row r="341" spans="1:17" ht="14.25" customHeight="1" hidden="1">
      <c r="A341" s="14"/>
      <c r="B341" s="15">
        <v>3</v>
      </c>
      <c r="C341" s="416"/>
      <c r="D341" s="35"/>
      <c r="E341" s="418"/>
      <c r="F341" s="43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5"/>
    </row>
    <row r="342" spans="1:17" ht="14.25" customHeight="1" hidden="1">
      <c r="A342" s="14"/>
      <c r="B342" s="15">
        <v>4</v>
      </c>
      <c r="C342" s="416"/>
      <c r="D342" s="35"/>
      <c r="E342" s="418"/>
      <c r="F342" s="43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5"/>
    </row>
    <row r="343" spans="1:17" ht="14.25" customHeight="1" hidden="1">
      <c r="A343" s="14"/>
      <c r="B343" s="15">
        <v>5</v>
      </c>
      <c r="C343" s="416"/>
      <c r="D343" s="35"/>
      <c r="E343" s="418"/>
      <c r="F343" s="43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5"/>
    </row>
    <row r="344" spans="1:17" ht="14.25" customHeight="1" hidden="1">
      <c r="A344" s="14"/>
      <c r="B344" s="15">
        <v>6</v>
      </c>
      <c r="C344" s="416"/>
      <c r="D344" s="35"/>
      <c r="E344" s="418"/>
      <c r="F344" s="43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5"/>
    </row>
    <row r="345" spans="1:17" ht="14.25" customHeight="1" hidden="1">
      <c r="A345" s="14"/>
      <c r="B345" s="15">
        <v>7</v>
      </c>
      <c r="C345" s="416"/>
      <c r="D345" s="35"/>
      <c r="E345" s="418"/>
      <c r="F345" s="43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5"/>
    </row>
    <row r="346" spans="1:17" ht="14.25" customHeight="1" hidden="1">
      <c r="A346" s="14"/>
      <c r="B346" s="15">
        <v>8</v>
      </c>
      <c r="C346" s="417"/>
      <c r="D346" s="49"/>
      <c r="E346" s="419"/>
      <c r="F346" s="50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2"/>
    </row>
    <row r="347" spans="1:17" ht="14.25" customHeight="1">
      <c r="A347" s="14" t="s">
        <v>120</v>
      </c>
      <c r="B347" s="15">
        <v>1</v>
      </c>
      <c r="C347" s="416" t="s">
        <v>121</v>
      </c>
      <c r="D347" s="35" t="s">
        <v>118</v>
      </c>
      <c r="E347" s="418" t="s">
        <v>122</v>
      </c>
      <c r="F347" s="53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5"/>
    </row>
    <row r="348" spans="1:17" ht="14.25" customHeight="1" hidden="1">
      <c r="A348" s="14"/>
      <c r="B348" s="15">
        <v>2</v>
      </c>
      <c r="C348" s="416"/>
      <c r="D348" s="35"/>
      <c r="E348" s="418"/>
      <c r="F348" s="56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8"/>
    </row>
    <row r="349" spans="1:17" ht="14.25" customHeight="1" hidden="1">
      <c r="A349" s="14"/>
      <c r="B349" s="15">
        <v>3</v>
      </c>
      <c r="C349" s="416"/>
      <c r="D349" s="35"/>
      <c r="E349" s="418"/>
      <c r="F349" s="56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8"/>
    </row>
    <row r="350" spans="1:17" ht="14.25" customHeight="1" hidden="1">
      <c r="A350" s="14"/>
      <c r="B350" s="15">
        <v>4</v>
      </c>
      <c r="C350" s="416"/>
      <c r="D350" s="35"/>
      <c r="E350" s="418"/>
      <c r="F350" s="56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8"/>
    </row>
    <row r="351" spans="1:17" ht="14.25" customHeight="1" hidden="1">
      <c r="A351" s="14"/>
      <c r="B351" s="15">
        <v>5</v>
      </c>
      <c r="C351" s="416"/>
      <c r="D351" s="35"/>
      <c r="E351" s="418"/>
      <c r="F351" s="56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8"/>
    </row>
    <row r="352" spans="1:17" ht="14.25" customHeight="1" hidden="1">
      <c r="A352" s="14"/>
      <c r="B352" s="15">
        <v>6</v>
      </c>
      <c r="C352" s="416"/>
      <c r="D352" s="35"/>
      <c r="E352" s="418"/>
      <c r="F352" s="56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8"/>
    </row>
    <row r="353" spans="1:17" ht="14.25" customHeight="1" hidden="1">
      <c r="A353" s="14"/>
      <c r="B353" s="15">
        <v>7</v>
      </c>
      <c r="C353" s="416"/>
      <c r="D353" s="35"/>
      <c r="E353" s="418"/>
      <c r="F353" s="56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8"/>
    </row>
    <row r="354" spans="1:17" ht="14.25" customHeight="1" hidden="1">
      <c r="A354" s="14"/>
      <c r="B354" s="15">
        <v>8</v>
      </c>
      <c r="C354" s="417"/>
      <c r="D354" s="49"/>
      <c r="E354" s="419"/>
      <c r="F354" s="62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4"/>
    </row>
    <row r="355" spans="1:17" ht="23.25" customHeight="1">
      <c r="A355" s="14" t="s">
        <v>123</v>
      </c>
      <c r="B355" s="15">
        <v>1</v>
      </c>
      <c r="C355" s="416" t="s">
        <v>124</v>
      </c>
      <c r="D355" s="35" t="s">
        <v>118</v>
      </c>
      <c r="E355" s="418" t="s">
        <v>125</v>
      </c>
      <c r="F355" s="40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2"/>
    </row>
    <row r="356" spans="1:17" ht="14.25" customHeight="1" hidden="1">
      <c r="A356" s="14"/>
      <c r="B356" s="15">
        <v>2</v>
      </c>
      <c r="C356" s="416"/>
      <c r="D356" s="35"/>
      <c r="E356" s="418"/>
      <c r="F356" s="43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5"/>
    </row>
    <row r="357" spans="1:17" ht="14.25" customHeight="1" hidden="1">
      <c r="A357" s="14"/>
      <c r="B357" s="15">
        <v>3</v>
      </c>
      <c r="C357" s="416"/>
      <c r="D357" s="35"/>
      <c r="E357" s="418"/>
      <c r="F357" s="43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5"/>
    </row>
    <row r="358" spans="1:17" ht="14.25" customHeight="1" hidden="1">
      <c r="A358" s="14"/>
      <c r="B358" s="15">
        <v>4</v>
      </c>
      <c r="C358" s="416"/>
      <c r="D358" s="35"/>
      <c r="E358" s="418"/>
      <c r="F358" s="43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5"/>
    </row>
    <row r="359" spans="1:17" ht="14.25" customHeight="1" hidden="1">
      <c r="A359" s="14"/>
      <c r="B359" s="15">
        <v>5</v>
      </c>
      <c r="C359" s="416"/>
      <c r="D359" s="35"/>
      <c r="E359" s="418"/>
      <c r="F359" s="43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5"/>
    </row>
    <row r="360" spans="1:17" ht="14.25" customHeight="1" hidden="1">
      <c r="A360" s="14"/>
      <c r="B360" s="15">
        <v>6</v>
      </c>
      <c r="C360" s="416"/>
      <c r="D360" s="35"/>
      <c r="E360" s="418"/>
      <c r="F360" s="43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5"/>
    </row>
    <row r="361" spans="1:17" ht="14.25" customHeight="1" hidden="1">
      <c r="A361" s="14"/>
      <c r="B361" s="15">
        <v>7</v>
      </c>
      <c r="C361" s="416"/>
      <c r="D361" s="35"/>
      <c r="E361" s="418"/>
      <c r="F361" s="43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5"/>
    </row>
    <row r="362" spans="1:17" ht="14.25" customHeight="1" hidden="1">
      <c r="A362" s="14"/>
      <c r="B362" s="15">
        <v>8</v>
      </c>
      <c r="C362" s="417"/>
      <c r="D362" s="49"/>
      <c r="E362" s="419"/>
      <c r="F362" s="50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2"/>
    </row>
    <row r="363" spans="1:17" ht="14.25" customHeight="1">
      <c r="A363" s="14" t="s">
        <v>126</v>
      </c>
      <c r="B363" s="15">
        <v>1</v>
      </c>
      <c r="C363" s="414" t="s">
        <v>127</v>
      </c>
      <c r="D363" s="68" t="s">
        <v>118</v>
      </c>
      <c r="E363" s="415" t="s">
        <v>128</v>
      </c>
      <c r="F363" s="53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5"/>
    </row>
    <row r="364" spans="1:17" ht="14.25" customHeight="1" hidden="1">
      <c r="A364" s="14"/>
      <c r="B364" s="15">
        <v>2</v>
      </c>
      <c r="C364" s="414"/>
      <c r="D364" s="35"/>
      <c r="E364" s="415"/>
      <c r="F364" s="56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8"/>
    </row>
    <row r="365" spans="1:17" ht="14.25" customHeight="1" hidden="1">
      <c r="A365" s="14"/>
      <c r="B365" s="15">
        <v>3</v>
      </c>
      <c r="C365" s="414"/>
      <c r="D365" s="35"/>
      <c r="E365" s="415"/>
      <c r="F365" s="56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8"/>
    </row>
    <row r="366" spans="1:17" ht="14.25" customHeight="1" hidden="1">
      <c r="A366" s="14"/>
      <c r="B366" s="15">
        <v>4</v>
      </c>
      <c r="C366" s="414"/>
      <c r="D366" s="35"/>
      <c r="E366" s="415"/>
      <c r="F366" s="56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8"/>
    </row>
    <row r="367" spans="1:17" ht="14.25" customHeight="1" hidden="1">
      <c r="A367" s="14"/>
      <c r="B367" s="15">
        <v>5</v>
      </c>
      <c r="C367" s="414"/>
      <c r="D367" s="35"/>
      <c r="E367" s="415"/>
      <c r="F367" s="56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8"/>
    </row>
    <row r="368" spans="1:17" ht="14.25" customHeight="1" hidden="1">
      <c r="A368" s="14"/>
      <c r="B368" s="15">
        <v>6</v>
      </c>
      <c r="C368" s="414"/>
      <c r="D368" s="35"/>
      <c r="E368" s="415"/>
      <c r="F368" s="56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8"/>
    </row>
    <row r="369" spans="1:17" ht="14.25" customHeight="1" hidden="1">
      <c r="A369" s="14"/>
      <c r="B369" s="15">
        <v>7</v>
      </c>
      <c r="C369" s="414"/>
      <c r="D369" s="35"/>
      <c r="E369" s="415"/>
      <c r="F369" s="56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8"/>
    </row>
    <row r="370" spans="1:17" ht="14.25" customHeight="1" hidden="1">
      <c r="A370" s="14"/>
      <c r="B370" s="15">
        <v>8</v>
      </c>
      <c r="C370" s="420"/>
      <c r="D370" s="49"/>
      <c r="E370" s="421"/>
      <c r="F370" s="62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4"/>
    </row>
    <row r="371" spans="1:17" ht="23.25" customHeight="1">
      <c r="A371" s="14" t="s">
        <v>129</v>
      </c>
      <c r="B371" s="15">
        <v>1</v>
      </c>
      <c r="C371" s="414" t="s">
        <v>130</v>
      </c>
      <c r="D371" s="68" t="s">
        <v>118</v>
      </c>
      <c r="E371" s="415" t="s">
        <v>131</v>
      </c>
      <c r="F371" s="40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2"/>
    </row>
    <row r="372" spans="1:17" ht="14.25" customHeight="1" hidden="1">
      <c r="A372" s="14"/>
      <c r="B372" s="15">
        <v>2</v>
      </c>
      <c r="C372" s="414"/>
      <c r="D372" s="35"/>
      <c r="E372" s="415"/>
      <c r="F372" s="43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5"/>
    </row>
    <row r="373" spans="1:17" ht="14.25" customHeight="1" hidden="1">
      <c r="A373" s="14"/>
      <c r="B373" s="15">
        <v>3</v>
      </c>
      <c r="C373" s="414"/>
      <c r="D373" s="35"/>
      <c r="E373" s="415"/>
      <c r="F373" s="43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5"/>
    </row>
    <row r="374" spans="1:17" ht="14.25" customHeight="1" hidden="1">
      <c r="A374" s="14"/>
      <c r="B374" s="15">
        <v>4</v>
      </c>
      <c r="C374" s="414"/>
      <c r="D374" s="35"/>
      <c r="E374" s="415"/>
      <c r="F374" s="43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5"/>
    </row>
    <row r="375" spans="1:17" ht="14.25" customHeight="1" hidden="1">
      <c r="A375" s="14"/>
      <c r="B375" s="15">
        <v>5</v>
      </c>
      <c r="C375" s="414"/>
      <c r="D375" s="35"/>
      <c r="E375" s="415"/>
      <c r="F375" s="43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5"/>
    </row>
    <row r="376" spans="1:17" ht="14.25" customHeight="1" hidden="1">
      <c r="A376" s="14"/>
      <c r="B376" s="15">
        <v>6</v>
      </c>
      <c r="C376" s="414"/>
      <c r="D376" s="35"/>
      <c r="E376" s="415"/>
      <c r="F376" s="43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5"/>
    </row>
    <row r="377" spans="1:17" ht="14.25" customHeight="1" hidden="1">
      <c r="A377" s="14"/>
      <c r="B377" s="15">
        <v>7</v>
      </c>
      <c r="C377" s="414"/>
      <c r="D377" s="35"/>
      <c r="E377" s="415"/>
      <c r="F377" s="43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5"/>
    </row>
    <row r="378" spans="1:17" ht="14.25" customHeight="1" hidden="1">
      <c r="A378" s="14"/>
      <c r="B378" s="15">
        <v>8</v>
      </c>
      <c r="C378" s="414"/>
      <c r="D378" s="35"/>
      <c r="E378" s="415"/>
      <c r="F378" s="46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8"/>
    </row>
    <row r="379" spans="1:17" ht="3.75" customHeight="1">
      <c r="A379" s="10"/>
      <c r="B379" s="10"/>
      <c r="C379" s="422"/>
      <c r="D379" s="422"/>
      <c r="E379" s="422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</row>
    <row r="380" spans="1:17" ht="35.25" customHeight="1">
      <c r="A380" s="12" t="s">
        <v>44</v>
      </c>
      <c r="B380" s="13">
        <v>1</v>
      </c>
      <c r="C380" s="423" t="s">
        <v>132</v>
      </c>
      <c r="D380" s="16"/>
      <c r="E380" s="425" t="s">
        <v>133</v>
      </c>
      <c r="F380" s="17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9"/>
    </row>
    <row r="381" spans="1:17" ht="14.25" customHeight="1" hidden="1">
      <c r="A381" s="12"/>
      <c r="B381" s="13">
        <v>2</v>
      </c>
      <c r="C381" s="423"/>
      <c r="D381" s="16"/>
      <c r="E381" s="425"/>
      <c r="F381" s="20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2"/>
    </row>
    <row r="382" spans="1:17" ht="14.25" customHeight="1" hidden="1">
      <c r="A382" s="12"/>
      <c r="B382" s="13">
        <v>3</v>
      </c>
      <c r="C382" s="423"/>
      <c r="D382" s="16"/>
      <c r="E382" s="425"/>
      <c r="F382" s="20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2"/>
    </row>
    <row r="383" spans="1:17" ht="14.25" customHeight="1" hidden="1">
      <c r="A383" s="12"/>
      <c r="B383" s="13">
        <v>4</v>
      </c>
      <c r="C383" s="423"/>
      <c r="D383" s="16"/>
      <c r="E383" s="425"/>
      <c r="F383" s="20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2"/>
    </row>
    <row r="384" spans="1:17" ht="14.25" customHeight="1" hidden="1">
      <c r="A384" s="12"/>
      <c r="B384" s="13">
        <v>5</v>
      </c>
      <c r="C384" s="423"/>
      <c r="D384" s="16"/>
      <c r="E384" s="425"/>
      <c r="F384" s="20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2"/>
    </row>
    <row r="385" spans="1:17" ht="14.25" customHeight="1" hidden="1">
      <c r="A385" s="12"/>
      <c r="B385" s="13">
        <v>6</v>
      </c>
      <c r="C385" s="423"/>
      <c r="D385" s="16"/>
      <c r="E385" s="425"/>
      <c r="F385" s="20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2"/>
    </row>
    <row r="386" spans="1:17" ht="14.25" customHeight="1" hidden="1">
      <c r="A386" s="12"/>
      <c r="B386" s="13">
        <v>7</v>
      </c>
      <c r="C386" s="423"/>
      <c r="D386" s="16"/>
      <c r="E386" s="425"/>
      <c r="F386" s="20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2"/>
    </row>
    <row r="387" spans="1:17" ht="14.25" customHeight="1" hidden="1">
      <c r="A387" s="12"/>
      <c r="B387" s="13">
        <v>8</v>
      </c>
      <c r="C387" s="424"/>
      <c r="D387" s="36"/>
      <c r="E387" s="426"/>
      <c r="F387" s="37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9"/>
    </row>
    <row r="388" spans="1:17" ht="23.25" customHeight="1">
      <c r="A388" s="14" t="s">
        <v>134</v>
      </c>
      <c r="B388" s="15">
        <v>1</v>
      </c>
      <c r="C388" s="416" t="s">
        <v>135</v>
      </c>
      <c r="D388" s="35" t="s">
        <v>136</v>
      </c>
      <c r="E388" s="418" t="s">
        <v>137</v>
      </c>
      <c r="F388" s="40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2"/>
    </row>
    <row r="389" spans="1:17" ht="14.25" customHeight="1" hidden="1">
      <c r="A389" s="14"/>
      <c r="B389" s="15">
        <v>2</v>
      </c>
      <c r="C389" s="416"/>
      <c r="D389" s="35"/>
      <c r="E389" s="418"/>
      <c r="F389" s="43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5"/>
    </row>
    <row r="390" spans="1:17" ht="14.25" customHeight="1" hidden="1">
      <c r="A390" s="14"/>
      <c r="B390" s="15">
        <v>3</v>
      </c>
      <c r="C390" s="416"/>
      <c r="D390" s="35"/>
      <c r="E390" s="418"/>
      <c r="F390" s="43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5"/>
    </row>
    <row r="391" spans="1:17" ht="14.25" customHeight="1" hidden="1">
      <c r="A391" s="14"/>
      <c r="B391" s="15">
        <v>4</v>
      </c>
      <c r="C391" s="416"/>
      <c r="D391" s="35"/>
      <c r="E391" s="418"/>
      <c r="F391" s="43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5"/>
    </row>
    <row r="392" spans="1:17" ht="14.25" customHeight="1" hidden="1">
      <c r="A392" s="14"/>
      <c r="B392" s="15">
        <v>5</v>
      </c>
      <c r="C392" s="416"/>
      <c r="D392" s="35"/>
      <c r="E392" s="418"/>
      <c r="F392" s="43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5"/>
    </row>
    <row r="393" spans="1:17" ht="14.25" customHeight="1" hidden="1">
      <c r="A393" s="14"/>
      <c r="B393" s="15">
        <v>6</v>
      </c>
      <c r="C393" s="416"/>
      <c r="D393" s="35"/>
      <c r="E393" s="418"/>
      <c r="F393" s="43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5"/>
    </row>
    <row r="394" spans="1:17" ht="14.25" customHeight="1" hidden="1">
      <c r="A394" s="14"/>
      <c r="B394" s="15">
        <v>7</v>
      </c>
      <c r="C394" s="416"/>
      <c r="D394" s="35"/>
      <c r="E394" s="418"/>
      <c r="F394" s="43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5"/>
    </row>
    <row r="395" spans="1:17" ht="14.25" customHeight="1" hidden="1">
      <c r="A395" s="14"/>
      <c r="B395" s="15">
        <v>8</v>
      </c>
      <c r="C395" s="417"/>
      <c r="D395" s="49"/>
      <c r="E395" s="419"/>
      <c r="F395" s="50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2"/>
    </row>
    <row r="396" spans="1:17" ht="23.25" customHeight="1">
      <c r="A396" s="14" t="s">
        <v>138</v>
      </c>
      <c r="B396" s="15">
        <v>1</v>
      </c>
      <c r="C396" s="416" t="s">
        <v>139</v>
      </c>
      <c r="D396" s="35" t="s">
        <v>136</v>
      </c>
      <c r="E396" s="418" t="s">
        <v>140</v>
      </c>
      <c r="F396" s="53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5"/>
    </row>
    <row r="397" spans="1:17" ht="14.25" customHeight="1" hidden="1">
      <c r="A397" s="14"/>
      <c r="B397" s="15">
        <v>2</v>
      </c>
      <c r="C397" s="416"/>
      <c r="D397" s="35"/>
      <c r="E397" s="418"/>
      <c r="F397" s="56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8"/>
    </row>
    <row r="398" spans="1:17" ht="14.25" customHeight="1" hidden="1">
      <c r="A398" s="14"/>
      <c r="B398" s="15">
        <v>3</v>
      </c>
      <c r="C398" s="416"/>
      <c r="D398" s="35"/>
      <c r="E398" s="418"/>
      <c r="F398" s="56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8"/>
    </row>
    <row r="399" spans="1:17" ht="14.25" customHeight="1" hidden="1">
      <c r="A399" s="14"/>
      <c r="B399" s="15">
        <v>4</v>
      </c>
      <c r="C399" s="416"/>
      <c r="D399" s="35"/>
      <c r="E399" s="418"/>
      <c r="F399" s="56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8"/>
    </row>
    <row r="400" spans="1:17" ht="14.25" customHeight="1" hidden="1">
      <c r="A400" s="14"/>
      <c r="B400" s="15">
        <v>5</v>
      </c>
      <c r="C400" s="416"/>
      <c r="D400" s="35"/>
      <c r="E400" s="418"/>
      <c r="F400" s="56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8"/>
    </row>
    <row r="401" spans="1:17" ht="14.25" customHeight="1" hidden="1">
      <c r="A401" s="14"/>
      <c r="B401" s="15">
        <v>6</v>
      </c>
      <c r="C401" s="416"/>
      <c r="D401" s="35"/>
      <c r="E401" s="418"/>
      <c r="F401" s="56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8"/>
    </row>
    <row r="402" spans="1:17" ht="14.25" customHeight="1" hidden="1">
      <c r="A402" s="14"/>
      <c r="B402" s="15">
        <v>7</v>
      </c>
      <c r="C402" s="416"/>
      <c r="D402" s="35"/>
      <c r="E402" s="418"/>
      <c r="F402" s="56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8"/>
    </row>
    <row r="403" spans="1:17" ht="14.25" customHeight="1" hidden="1">
      <c r="A403" s="14"/>
      <c r="B403" s="15">
        <v>8</v>
      </c>
      <c r="C403" s="417"/>
      <c r="D403" s="49"/>
      <c r="E403" s="419"/>
      <c r="F403" s="62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4"/>
    </row>
    <row r="404" spans="1:17" ht="14.25" customHeight="1">
      <c r="A404" s="14" t="s">
        <v>141</v>
      </c>
      <c r="B404" s="15">
        <v>1</v>
      </c>
      <c r="C404" s="414" t="s">
        <v>142</v>
      </c>
      <c r="D404" s="68" t="s">
        <v>136</v>
      </c>
      <c r="E404" s="415" t="s">
        <v>128</v>
      </c>
      <c r="F404" s="40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2"/>
    </row>
    <row r="405" spans="1:17" ht="14.25" customHeight="1" hidden="1">
      <c r="A405" s="14"/>
      <c r="B405" s="15">
        <v>2</v>
      </c>
      <c r="C405" s="414"/>
      <c r="D405" s="35"/>
      <c r="E405" s="415"/>
      <c r="F405" s="43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5"/>
    </row>
    <row r="406" spans="1:17" ht="14.25" customHeight="1" hidden="1">
      <c r="A406" s="14"/>
      <c r="B406" s="15">
        <v>3</v>
      </c>
      <c r="C406" s="414"/>
      <c r="D406" s="35"/>
      <c r="E406" s="415"/>
      <c r="F406" s="43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5"/>
    </row>
    <row r="407" spans="1:17" ht="14.25" customHeight="1" hidden="1">
      <c r="A407" s="14"/>
      <c r="B407" s="15">
        <v>4</v>
      </c>
      <c r="C407" s="414"/>
      <c r="D407" s="35"/>
      <c r="E407" s="415"/>
      <c r="F407" s="43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5"/>
    </row>
    <row r="408" spans="1:17" ht="14.25" customHeight="1" hidden="1">
      <c r="A408" s="14"/>
      <c r="B408" s="15">
        <v>5</v>
      </c>
      <c r="C408" s="414"/>
      <c r="D408" s="35"/>
      <c r="E408" s="415"/>
      <c r="F408" s="43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5"/>
    </row>
    <row r="409" spans="1:17" ht="14.25" customHeight="1" hidden="1">
      <c r="A409" s="14"/>
      <c r="B409" s="15">
        <v>6</v>
      </c>
      <c r="C409" s="414"/>
      <c r="D409" s="35"/>
      <c r="E409" s="415"/>
      <c r="F409" s="43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5"/>
    </row>
    <row r="410" spans="1:17" ht="14.25" customHeight="1" hidden="1">
      <c r="A410" s="14"/>
      <c r="B410" s="15">
        <v>7</v>
      </c>
      <c r="C410" s="414"/>
      <c r="D410" s="35"/>
      <c r="E410" s="415"/>
      <c r="F410" s="43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5"/>
    </row>
    <row r="411" spans="1:17" ht="14.25" customHeight="1" hidden="1">
      <c r="A411" s="14"/>
      <c r="B411" s="15">
        <v>8</v>
      </c>
      <c r="C411" s="420"/>
      <c r="D411" s="49"/>
      <c r="E411" s="421"/>
      <c r="F411" s="50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2"/>
    </row>
    <row r="412" spans="1:17" ht="23.25" customHeight="1">
      <c r="A412" s="14" t="s">
        <v>143</v>
      </c>
      <c r="B412" s="15">
        <v>1</v>
      </c>
      <c r="C412" s="414" t="s">
        <v>144</v>
      </c>
      <c r="D412" s="68" t="s">
        <v>136</v>
      </c>
      <c r="E412" s="415" t="s">
        <v>131</v>
      </c>
      <c r="F412" s="53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5"/>
    </row>
    <row r="413" spans="1:17" ht="14.25" customHeight="1" hidden="1">
      <c r="A413" s="14"/>
      <c r="B413" s="15">
        <v>2</v>
      </c>
      <c r="C413" s="414"/>
      <c r="D413" s="35"/>
      <c r="E413" s="415"/>
      <c r="F413" s="56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8"/>
    </row>
    <row r="414" spans="1:17" ht="14.25" customHeight="1" hidden="1">
      <c r="A414" s="14"/>
      <c r="B414" s="15">
        <v>3</v>
      </c>
      <c r="C414" s="414"/>
      <c r="D414" s="35"/>
      <c r="E414" s="415"/>
      <c r="F414" s="56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8"/>
    </row>
    <row r="415" spans="1:17" ht="14.25" customHeight="1" hidden="1">
      <c r="A415" s="14"/>
      <c r="B415" s="15">
        <v>4</v>
      </c>
      <c r="C415" s="414"/>
      <c r="D415" s="35"/>
      <c r="E415" s="415"/>
      <c r="F415" s="56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8"/>
    </row>
    <row r="416" spans="1:17" ht="14.25" customHeight="1" hidden="1">
      <c r="A416" s="14"/>
      <c r="B416" s="15">
        <v>5</v>
      </c>
      <c r="C416" s="414"/>
      <c r="D416" s="35"/>
      <c r="E416" s="415"/>
      <c r="F416" s="56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8"/>
    </row>
    <row r="417" spans="1:17" ht="14.25" customHeight="1" hidden="1">
      <c r="A417" s="14"/>
      <c r="B417" s="15">
        <v>6</v>
      </c>
      <c r="C417" s="414"/>
      <c r="D417" s="35"/>
      <c r="E417" s="415"/>
      <c r="F417" s="56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8"/>
    </row>
    <row r="418" spans="1:17" ht="14.25" customHeight="1" hidden="1">
      <c r="A418" s="14"/>
      <c r="B418" s="15">
        <v>7</v>
      </c>
      <c r="C418" s="414"/>
      <c r="D418" s="35"/>
      <c r="E418" s="415"/>
      <c r="F418" s="56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8"/>
    </row>
    <row r="419" spans="1:17" ht="14.25" customHeight="1" hidden="1">
      <c r="A419" s="14"/>
      <c r="B419" s="15">
        <v>8</v>
      </c>
      <c r="C419" s="414"/>
      <c r="D419" s="35"/>
      <c r="E419" s="415"/>
      <c r="F419" s="59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1"/>
    </row>
    <row r="420" spans="1:17" ht="3.75" customHeight="1">
      <c r="A420" s="10"/>
      <c r="B420" s="10"/>
      <c r="C420" s="422"/>
      <c r="D420" s="422"/>
      <c r="E420" s="422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</row>
    <row r="421" spans="1:17" ht="35.25" customHeight="1">
      <c r="A421" s="12" t="s">
        <v>47</v>
      </c>
      <c r="B421" s="13">
        <v>1</v>
      </c>
      <c r="C421" s="423" t="s">
        <v>145</v>
      </c>
      <c r="D421" s="16"/>
      <c r="E421" s="425" t="s">
        <v>146</v>
      </c>
      <c r="F421" s="26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8"/>
    </row>
    <row r="422" spans="1:17" ht="14.25" customHeight="1" hidden="1">
      <c r="A422" s="12"/>
      <c r="B422" s="13">
        <v>2</v>
      </c>
      <c r="C422" s="423"/>
      <c r="D422" s="16"/>
      <c r="E422" s="425"/>
      <c r="F422" s="29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1"/>
    </row>
    <row r="423" spans="1:17" ht="14.25" customHeight="1" hidden="1">
      <c r="A423" s="12"/>
      <c r="B423" s="13">
        <v>3</v>
      </c>
      <c r="C423" s="423"/>
      <c r="D423" s="16"/>
      <c r="E423" s="425"/>
      <c r="F423" s="29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1"/>
    </row>
    <row r="424" spans="1:17" ht="14.25" customHeight="1" hidden="1">
      <c r="A424" s="12"/>
      <c r="B424" s="13">
        <v>4</v>
      </c>
      <c r="C424" s="423"/>
      <c r="D424" s="16"/>
      <c r="E424" s="425"/>
      <c r="F424" s="29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1"/>
    </row>
    <row r="425" spans="1:17" ht="14.25" customHeight="1" hidden="1">
      <c r="A425" s="12"/>
      <c r="B425" s="13">
        <v>5</v>
      </c>
      <c r="C425" s="423"/>
      <c r="D425" s="16"/>
      <c r="E425" s="425"/>
      <c r="F425" s="29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1"/>
    </row>
    <row r="426" spans="1:17" ht="14.25" customHeight="1" hidden="1">
      <c r="A426" s="12"/>
      <c r="B426" s="13">
        <v>6</v>
      </c>
      <c r="C426" s="423"/>
      <c r="D426" s="16"/>
      <c r="E426" s="425"/>
      <c r="F426" s="29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1"/>
    </row>
    <row r="427" spans="1:17" ht="14.25" customHeight="1" hidden="1">
      <c r="A427" s="12"/>
      <c r="B427" s="13">
        <v>7</v>
      </c>
      <c r="C427" s="423"/>
      <c r="D427" s="16"/>
      <c r="E427" s="425"/>
      <c r="F427" s="29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1"/>
    </row>
    <row r="428" spans="1:17" ht="14.25" customHeight="1" hidden="1">
      <c r="A428" s="12"/>
      <c r="B428" s="13">
        <v>8</v>
      </c>
      <c r="C428" s="424"/>
      <c r="D428" s="36"/>
      <c r="E428" s="426"/>
      <c r="F428" s="65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7"/>
    </row>
    <row r="429" spans="1:17" ht="14.25" customHeight="1">
      <c r="A429" s="14" t="s">
        <v>147</v>
      </c>
      <c r="B429" s="15">
        <v>1</v>
      </c>
      <c r="C429" s="416" t="s">
        <v>148</v>
      </c>
      <c r="D429" s="35" t="s">
        <v>149</v>
      </c>
      <c r="E429" s="418" t="s">
        <v>150</v>
      </c>
      <c r="F429" s="53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5"/>
    </row>
    <row r="430" spans="1:17" ht="14.25" customHeight="1" hidden="1">
      <c r="A430" s="14"/>
      <c r="B430" s="15">
        <v>2</v>
      </c>
      <c r="C430" s="416"/>
      <c r="D430" s="35"/>
      <c r="E430" s="418"/>
      <c r="F430" s="56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8"/>
    </row>
    <row r="431" spans="1:17" ht="14.25" customHeight="1" hidden="1">
      <c r="A431" s="14"/>
      <c r="B431" s="15">
        <v>3</v>
      </c>
      <c r="C431" s="416"/>
      <c r="D431" s="35"/>
      <c r="E431" s="418"/>
      <c r="F431" s="56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8"/>
    </row>
    <row r="432" spans="1:17" ht="14.25" customHeight="1" hidden="1">
      <c r="A432" s="14"/>
      <c r="B432" s="15">
        <v>4</v>
      </c>
      <c r="C432" s="416"/>
      <c r="D432" s="35"/>
      <c r="E432" s="418"/>
      <c r="F432" s="56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8"/>
    </row>
    <row r="433" spans="1:17" ht="14.25" customHeight="1" hidden="1">
      <c r="A433" s="14"/>
      <c r="B433" s="15">
        <v>5</v>
      </c>
      <c r="C433" s="416"/>
      <c r="D433" s="35"/>
      <c r="E433" s="418"/>
      <c r="F433" s="56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8"/>
    </row>
    <row r="434" spans="1:17" ht="14.25" customHeight="1" hidden="1">
      <c r="A434" s="14"/>
      <c r="B434" s="15">
        <v>6</v>
      </c>
      <c r="C434" s="416"/>
      <c r="D434" s="35"/>
      <c r="E434" s="418"/>
      <c r="F434" s="56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8"/>
    </row>
    <row r="435" spans="1:17" ht="14.25" customHeight="1" hidden="1">
      <c r="A435" s="14"/>
      <c r="B435" s="15">
        <v>7</v>
      </c>
      <c r="C435" s="416"/>
      <c r="D435" s="35"/>
      <c r="E435" s="418"/>
      <c r="F435" s="56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8"/>
    </row>
    <row r="436" spans="1:17" ht="14.25" customHeight="1" hidden="1">
      <c r="A436" s="14"/>
      <c r="B436" s="15">
        <v>8</v>
      </c>
      <c r="C436" s="417"/>
      <c r="D436" s="49"/>
      <c r="E436" s="419"/>
      <c r="F436" s="62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4"/>
    </row>
    <row r="437" spans="1:17" ht="14.25" customHeight="1">
      <c r="A437" s="14" t="s">
        <v>151</v>
      </c>
      <c r="B437" s="15">
        <v>1</v>
      </c>
      <c r="C437" s="416" t="s">
        <v>152</v>
      </c>
      <c r="D437" s="35" t="s">
        <v>149</v>
      </c>
      <c r="E437" s="418" t="s">
        <v>153</v>
      </c>
      <c r="F437" s="40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2"/>
    </row>
    <row r="438" spans="1:17" ht="14.25" customHeight="1" hidden="1">
      <c r="A438" s="14"/>
      <c r="B438" s="15">
        <v>2</v>
      </c>
      <c r="C438" s="416"/>
      <c r="D438" s="35"/>
      <c r="E438" s="418"/>
      <c r="F438" s="43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5"/>
    </row>
    <row r="439" spans="1:17" ht="14.25" customHeight="1" hidden="1">
      <c r="A439" s="14"/>
      <c r="B439" s="15">
        <v>3</v>
      </c>
      <c r="C439" s="416"/>
      <c r="D439" s="35"/>
      <c r="E439" s="418"/>
      <c r="F439" s="43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5"/>
    </row>
    <row r="440" spans="1:17" ht="14.25" customHeight="1" hidden="1">
      <c r="A440" s="14"/>
      <c r="B440" s="15">
        <v>4</v>
      </c>
      <c r="C440" s="416"/>
      <c r="D440" s="35"/>
      <c r="E440" s="418"/>
      <c r="F440" s="43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5"/>
    </row>
    <row r="441" spans="1:17" ht="14.25" customHeight="1" hidden="1">
      <c r="A441" s="14"/>
      <c r="B441" s="15">
        <v>5</v>
      </c>
      <c r="C441" s="416"/>
      <c r="D441" s="35"/>
      <c r="E441" s="418"/>
      <c r="F441" s="43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5"/>
    </row>
    <row r="442" spans="1:17" ht="14.25" customHeight="1" hidden="1">
      <c r="A442" s="14"/>
      <c r="B442" s="15">
        <v>6</v>
      </c>
      <c r="C442" s="416"/>
      <c r="D442" s="35"/>
      <c r="E442" s="418"/>
      <c r="F442" s="43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5"/>
    </row>
    <row r="443" spans="1:17" ht="14.25" customHeight="1" hidden="1">
      <c r="A443" s="14"/>
      <c r="B443" s="15">
        <v>7</v>
      </c>
      <c r="C443" s="416"/>
      <c r="D443" s="35"/>
      <c r="E443" s="418"/>
      <c r="F443" s="43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5"/>
    </row>
    <row r="444" spans="1:17" ht="14.25" customHeight="1" hidden="1">
      <c r="A444" s="14"/>
      <c r="B444" s="15">
        <v>8</v>
      </c>
      <c r="C444" s="417"/>
      <c r="D444" s="49"/>
      <c r="E444" s="419"/>
      <c r="F444" s="50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2"/>
    </row>
    <row r="445" spans="1:17" ht="14.25" customHeight="1">
      <c r="A445" s="14" t="s">
        <v>154</v>
      </c>
      <c r="B445" s="15">
        <v>1</v>
      </c>
      <c r="C445" s="414" t="s">
        <v>155</v>
      </c>
      <c r="D445" s="68" t="s">
        <v>149</v>
      </c>
      <c r="E445" s="415" t="s">
        <v>128</v>
      </c>
      <c r="F445" s="53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5"/>
    </row>
    <row r="446" spans="1:17" ht="14.25" customHeight="1" hidden="1">
      <c r="A446" s="14"/>
      <c r="B446" s="15">
        <v>2</v>
      </c>
      <c r="C446" s="414"/>
      <c r="D446" s="35"/>
      <c r="E446" s="415"/>
      <c r="F446" s="56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8"/>
    </row>
    <row r="447" spans="1:17" ht="14.25" customHeight="1" hidden="1">
      <c r="A447" s="14"/>
      <c r="B447" s="15">
        <v>3</v>
      </c>
      <c r="C447" s="414"/>
      <c r="D447" s="35"/>
      <c r="E447" s="415"/>
      <c r="F447" s="56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8"/>
    </row>
    <row r="448" spans="1:17" ht="14.25" customHeight="1" hidden="1">
      <c r="A448" s="14"/>
      <c r="B448" s="15">
        <v>4</v>
      </c>
      <c r="C448" s="414"/>
      <c r="D448" s="35"/>
      <c r="E448" s="415"/>
      <c r="F448" s="56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8"/>
    </row>
    <row r="449" spans="1:17" ht="14.25" customHeight="1" hidden="1">
      <c r="A449" s="14"/>
      <c r="B449" s="15">
        <v>5</v>
      </c>
      <c r="C449" s="414"/>
      <c r="D449" s="35"/>
      <c r="E449" s="415"/>
      <c r="F449" s="56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8"/>
    </row>
    <row r="450" spans="1:17" ht="14.25" customHeight="1" hidden="1">
      <c r="A450" s="14"/>
      <c r="B450" s="15">
        <v>6</v>
      </c>
      <c r="C450" s="414"/>
      <c r="D450" s="35"/>
      <c r="E450" s="415"/>
      <c r="F450" s="56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8"/>
    </row>
    <row r="451" spans="1:17" ht="14.25" customHeight="1" hidden="1">
      <c r="A451" s="14"/>
      <c r="B451" s="15">
        <v>7</v>
      </c>
      <c r="C451" s="414"/>
      <c r="D451" s="35"/>
      <c r="E451" s="415"/>
      <c r="F451" s="56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8"/>
    </row>
    <row r="452" spans="1:17" ht="14.25" customHeight="1" hidden="1">
      <c r="A452" s="14"/>
      <c r="B452" s="15">
        <v>8</v>
      </c>
      <c r="C452" s="420"/>
      <c r="D452" s="49"/>
      <c r="E452" s="421"/>
      <c r="F452" s="62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4"/>
    </row>
    <row r="453" spans="1:17" ht="23.25" customHeight="1">
      <c r="A453" s="14" t="s">
        <v>156</v>
      </c>
      <c r="B453" s="15">
        <v>1</v>
      </c>
      <c r="C453" s="414" t="s">
        <v>157</v>
      </c>
      <c r="D453" s="68" t="s">
        <v>149</v>
      </c>
      <c r="E453" s="415" t="s">
        <v>131</v>
      </c>
      <c r="F453" s="40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2"/>
    </row>
    <row r="454" spans="1:17" ht="14.25" customHeight="1" hidden="1">
      <c r="A454" s="14"/>
      <c r="B454" s="15">
        <v>2</v>
      </c>
      <c r="C454" s="414"/>
      <c r="D454" s="35"/>
      <c r="E454" s="415"/>
      <c r="F454" s="43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5"/>
    </row>
    <row r="455" spans="1:17" ht="14.25" customHeight="1" hidden="1">
      <c r="A455" s="14"/>
      <c r="B455" s="15">
        <v>3</v>
      </c>
      <c r="C455" s="414"/>
      <c r="D455" s="35"/>
      <c r="E455" s="415"/>
      <c r="F455" s="43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5"/>
    </row>
    <row r="456" spans="1:17" ht="14.25" customHeight="1" hidden="1">
      <c r="A456" s="14"/>
      <c r="B456" s="15">
        <v>4</v>
      </c>
      <c r="C456" s="414"/>
      <c r="D456" s="35"/>
      <c r="E456" s="415"/>
      <c r="F456" s="43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5"/>
    </row>
    <row r="457" spans="1:17" ht="14.25" customHeight="1" hidden="1">
      <c r="A457" s="14"/>
      <c r="B457" s="15">
        <v>5</v>
      </c>
      <c r="C457" s="414"/>
      <c r="D457" s="35"/>
      <c r="E457" s="415"/>
      <c r="F457" s="43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5"/>
    </row>
    <row r="458" spans="1:17" ht="14.25" customHeight="1" hidden="1">
      <c r="A458" s="14"/>
      <c r="B458" s="15">
        <v>6</v>
      </c>
      <c r="C458" s="414"/>
      <c r="D458" s="35"/>
      <c r="E458" s="415"/>
      <c r="F458" s="43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5"/>
    </row>
    <row r="459" spans="1:17" ht="14.25" customHeight="1" hidden="1">
      <c r="A459" s="14"/>
      <c r="B459" s="15">
        <v>7</v>
      </c>
      <c r="C459" s="414"/>
      <c r="D459" s="35"/>
      <c r="E459" s="415"/>
      <c r="F459" s="43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5"/>
    </row>
    <row r="460" spans="1:17" ht="14.25" customHeight="1" hidden="1">
      <c r="A460" s="14"/>
      <c r="B460" s="15">
        <v>8</v>
      </c>
      <c r="C460" s="414"/>
      <c r="D460" s="35"/>
      <c r="E460" s="415"/>
      <c r="F460" s="46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8"/>
    </row>
    <row r="461" spans="1:17" ht="3.75" customHeight="1">
      <c r="A461" s="10"/>
      <c r="B461" s="10"/>
      <c r="C461" s="422"/>
      <c r="D461" s="422"/>
      <c r="E461" s="422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</row>
    <row r="462" spans="1:17" ht="24.75" customHeight="1">
      <c r="A462" s="12" t="s">
        <v>50</v>
      </c>
      <c r="B462" s="13">
        <v>1</v>
      </c>
      <c r="C462" s="423" t="s">
        <v>158</v>
      </c>
      <c r="D462" s="16"/>
      <c r="E462" s="425" t="s">
        <v>159</v>
      </c>
      <c r="F462" s="17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9"/>
    </row>
    <row r="463" spans="1:17" ht="14.25" customHeight="1" hidden="1">
      <c r="A463" s="12"/>
      <c r="B463" s="13">
        <v>2</v>
      </c>
      <c r="C463" s="423"/>
      <c r="D463" s="16"/>
      <c r="E463" s="425"/>
      <c r="F463" s="20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2"/>
    </row>
    <row r="464" spans="1:17" ht="14.25" customHeight="1" hidden="1">
      <c r="A464" s="12"/>
      <c r="B464" s="13">
        <v>3</v>
      </c>
      <c r="C464" s="423"/>
      <c r="D464" s="16"/>
      <c r="E464" s="425"/>
      <c r="F464" s="20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2"/>
    </row>
    <row r="465" spans="1:17" ht="14.25" customHeight="1" hidden="1">
      <c r="A465" s="12"/>
      <c r="B465" s="13">
        <v>4</v>
      </c>
      <c r="C465" s="423"/>
      <c r="D465" s="16"/>
      <c r="E465" s="425"/>
      <c r="F465" s="20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2"/>
    </row>
    <row r="466" spans="1:17" ht="14.25" customHeight="1" hidden="1">
      <c r="A466" s="12"/>
      <c r="B466" s="13">
        <v>5</v>
      </c>
      <c r="C466" s="423"/>
      <c r="D466" s="16"/>
      <c r="E466" s="425"/>
      <c r="F466" s="20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2"/>
    </row>
    <row r="467" spans="1:17" ht="14.25" customHeight="1" hidden="1">
      <c r="A467" s="12"/>
      <c r="B467" s="13">
        <v>6</v>
      </c>
      <c r="C467" s="423"/>
      <c r="D467" s="16"/>
      <c r="E467" s="425"/>
      <c r="F467" s="20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2"/>
    </row>
    <row r="468" spans="1:17" ht="14.25" customHeight="1" hidden="1">
      <c r="A468" s="12"/>
      <c r="B468" s="13">
        <v>7</v>
      </c>
      <c r="C468" s="423"/>
      <c r="D468" s="16"/>
      <c r="E468" s="425"/>
      <c r="F468" s="20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2"/>
    </row>
    <row r="469" spans="1:17" ht="14.25" customHeight="1" hidden="1">
      <c r="A469" s="12"/>
      <c r="B469" s="13">
        <v>8</v>
      </c>
      <c r="C469" s="424"/>
      <c r="D469" s="36"/>
      <c r="E469" s="426"/>
      <c r="F469" s="37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9"/>
    </row>
    <row r="470" spans="1:17" ht="14.25" customHeight="1">
      <c r="A470" s="14" t="s">
        <v>57</v>
      </c>
      <c r="B470" s="15">
        <v>1</v>
      </c>
      <c r="C470" s="416" t="s">
        <v>160</v>
      </c>
      <c r="D470" s="35" t="s">
        <v>161</v>
      </c>
      <c r="E470" s="418" t="s">
        <v>162</v>
      </c>
      <c r="F470" s="40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2"/>
    </row>
    <row r="471" spans="1:17" ht="14.25" customHeight="1" hidden="1">
      <c r="A471" s="14"/>
      <c r="B471" s="15">
        <v>2</v>
      </c>
      <c r="C471" s="416"/>
      <c r="D471" s="35"/>
      <c r="E471" s="418"/>
      <c r="F471" s="43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5"/>
    </row>
    <row r="472" spans="1:17" ht="14.25" customHeight="1" hidden="1">
      <c r="A472" s="14"/>
      <c r="B472" s="15">
        <v>3</v>
      </c>
      <c r="C472" s="416"/>
      <c r="D472" s="35"/>
      <c r="E472" s="418"/>
      <c r="F472" s="43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5"/>
    </row>
    <row r="473" spans="1:17" ht="14.25" customHeight="1" hidden="1">
      <c r="A473" s="14"/>
      <c r="B473" s="15">
        <v>4</v>
      </c>
      <c r="C473" s="416"/>
      <c r="D473" s="35"/>
      <c r="E473" s="418"/>
      <c r="F473" s="43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5"/>
    </row>
    <row r="474" spans="1:17" ht="14.25" customHeight="1" hidden="1">
      <c r="A474" s="14"/>
      <c r="B474" s="15">
        <v>5</v>
      </c>
      <c r="C474" s="416"/>
      <c r="D474" s="35"/>
      <c r="E474" s="418"/>
      <c r="F474" s="43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5"/>
    </row>
    <row r="475" spans="1:17" ht="14.25" customHeight="1" hidden="1">
      <c r="A475" s="14"/>
      <c r="B475" s="15">
        <v>6</v>
      </c>
      <c r="C475" s="416"/>
      <c r="D475" s="35"/>
      <c r="E475" s="418"/>
      <c r="F475" s="43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5"/>
    </row>
    <row r="476" spans="1:17" ht="14.25" customHeight="1" hidden="1">
      <c r="A476" s="14"/>
      <c r="B476" s="15">
        <v>7</v>
      </c>
      <c r="C476" s="416"/>
      <c r="D476" s="35"/>
      <c r="E476" s="418"/>
      <c r="F476" s="43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5"/>
    </row>
    <row r="477" spans="1:17" ht="14.25" customHeight="1" hidden="1">
      <c r="A477" s="14"/>
      <c r="B477" s="15">
        <v>8</v>
      </c>
      <c r="C477" s="417"/>
      <c r="D477" s="49"/>
      <c r="E477" s="419"/>
      <c r="F477" s="50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2"/>
    </row>
    <row r="478" spans="1:17" ht="14.25" customHeight="1">
      <c r="A478" s="14" t="s">
        <v>163</v>
      </c>
      <c r="B478" s="15">
        <v>1</v>
      </c>
      <c r="C478" s="414" t="s">
        <v>164</v>
      </c>
      <c r="D478" s="68" t="s">
        <v>161</v>
      </c>
      <c r="E478" s="415" t="s">
        <v>128</v>
      </c>
      <c r="F478" s="53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5"/>
    </row>
    <row r="479" spans="1:17" ht="14.25" customHeight="1" hidden="1">
      <c r="A479" s="14"/>
      <c r="B479" s="15">
        <v>2</v>
      </c>
      <c r="C479" s="414"/>
      <c r="D479" s="35"/>
      <c r="E479" s="415"/>
      <c r="F479" s="56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8"/>
    </row>
    <row r="480" spans="1:17" ht="14.25" customHeight="1" hidden="1">
      <c r="A480" s="14"/>
      <c r="B480" s="15">
        <v>3</v>
      </c>
      <c r="C480" s="414"/>
      <c r="D480" s="35"/>
      <c r="E480" s="415"/>
      <c r="F480" s="56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8"/>
    </row>
    <row r="481" spans="1:17" ht="14.25" customHeight="1" hidden="1">
      <c r="A481" s="14"/>
      <c r="B481" s="15">
        <v>4</v>
      </c>
      <c r="C481" s="414"/>
      <c r="D481" s="35"/>
      <c r="E481" s="415"/>
      <c r="F481" s="56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8"/>
    </row>
    <row r="482" spans="1:17" ht="14.25" customHeight="1" hidden="1">
      <c r="A482" s="14"/>
      <c r="B482" s="15">
        <v>5</v>
      </c>
      <c r="C482" s="414"/>
      <c r="D482" s="35"/>
      <c r="E482" s="415"/>
      <c r="F482" s="56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8"/>
    </row>
    <row r="483" spans="1:17" ht="14.25" customHeight="1" hidden="1">
      <c r="A483" s="14"/>
      <c r="B483" s="15">
        <v>6</v>
      </c>
      <c r="C483" s="414"/>
      <c r="D483" s="35"/>
      <c r="E483" s="415"/>
      <c r="F483" s="56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8"/>
    </row>
    <row r="484" spans="1:17" ht="14.25" customHeight="1" hidden="1">
      <c r="A484" s="14"/>
      <c r="B484" s="15">
        <v>7</v>
      </c>
      <c r="C484" s="414"/>
      <c r="D484" s="35"/>
      <c r="E484" s="415"/>
      <c r="F484" s="56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8"/>
    </row>
    <row r="485" spans="1:17" ht="14.25" customHeight="1" hidden="1">
      <c r="A485" s="14"/>
      <c r="B485" s="15">
        <v>8</v>
      </c>
      <c r="C485" s="414"/>
      <c r="D485" s="35"/>
      <c r="E485" s="415"/>
      <c r="F485" s="59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1"/>
    </row>
    <row r="486" spans="1:17" ht="3.75" customHeight="1">
      <c r="A486" s="10"/>
      <c r="B486" s="10"/>
      <c r="C486" s="422"/>
      <c r="D486" s="422"/>
      <c r="E486" s="422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</row>
    <row r="487" spans="1:17" ht="35.25" customHeight="1">
      <c r="A487" s="12" t="s">
        <v>55</v>
      </c>
      <c r="B487" s="13">
        <v>1</v>
      </c>
      <c r="C487" s="423" t="s">
        <v>165</v>
      </c>
      <c r="D487" s="16"/>
      <c r="E487" s="425" t="s">
        <v>166</v>
      </c>
      <c r="F487" s="26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8"/>
    </row>
    <row r="488" spans="1:17" ht="14.25" customHeight="1" hidden="1">
      <c r="A488" s="12"/>
      <c r="B488" s="13">
        <v>2</v>
      </c>
      <c r="C488" s="423"/>
      <c r="D488" s="16"/>
      <c r="E488" s="425"/>
      <c r="F488" s="29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1"/>
    </row>
    <row r="489" spans="1:17" ht="14.25" customHeight="1" hidden="1">
      <c r="A489" s="12"/>
      <c r="B489" s="13">
        <v>3</v>
      </c>
      <c r="C489" s="423"/>
      <c r="D489" s="16"/>
      <c r="E489" s="425"/>
      <c r="F489" s="29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1"/>
    </row>
    <row r="490" spans="1:17" ht="14.25" customHeight="1" hidden="1">
      <c r="A490" s="12"/>
      <c r="B490" s="13">
        <v>4</v>
      </c>
      <c r="C490" s="423"/>
      <c r="D490" s="16"/>
      <c r="E490" s="425"/>
      <c r="F490" s="29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1"/>
    </row>
    <row r="491" spans="1:17" ht="14.25" customHeight="1" hidden="1">
      <c r="A491" s="12"/>
      <c r="B491" s="13">
        <v>5</v>
      </c>
      <c r="C491" s="423"/>
      <c r="D491" s="16"/>
      <c r="E491" s="425"/>
      <c r="F491" s="29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1"/>
    </row>
    <row r="492" spans="1:17" ht="14.25" customHeight="1" hidden="1">
      <c r="A492" s="12"/>
      <c r="B492" s="13">
        <v>6</v>
      </c>
      <c r="C492" s="423"/>
      <c r="D492" s="16"/>
      <c r="E492" s="425"/>
      <c r="F492" s="29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1"/>
    </row>
    <row r="493" spans="1:17" ht="14.25" customHeight="1" hidden="1">
      <c r="A493" s="12"/>
      <c r="B493" s="13">
        <v>7</v>
      </c>
      <c r="C493" s="423"/>
      <c r="D493" s="16"/>
      <c r="E493" s="425"/>
      <c r="F493" s="29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1"/>
    </row>
    <row r="494" spans="1:17" ht="14.25" customHeight="1" hidden="1">
      <c r="A494" s="12"/>
      <c r="B494" s="13">
        <v>8</v>
      </c>
      <c r="C494" s="424"/>
      <c r="D494" s="36"/>
      <c r="E494" s="426"/>
      <c r="F494" s="65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7"/>
    </row>
    <row r="495" spans="1:17" ht="23.25" customHeight="1">
      <c r="A495" s="14" t="s">
        <v>167</v>
      </c>
      <c r="B495" s="15">
        <v>1</v>
      </c>
      <c r="C495" s="416" t="s">
        <v>168</v>
      </c>
      <c r="D495" s="35" t="s">
        <v>169</v>
      </c>
      <c r="E495" s="418" t="s">
        <v>170</v>
      </c>
      <c r="F495" s="53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5"/>
    </row>
    <row r="496" spans="1:17" ht="14.25" customHeight="1" hidden="1">
      <c r="A496" s="14"/>
      <c r="B496" s="15">
        <v>2</v>
      </c>
      <c r="C496" s="416"/>
      <c r="D496" s="35"/>
      <c r="E496" s="418"/>
      <c r="F496" s="56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8"/>
    </row>
    <row r="497" spans="1:17" ht="14.25" customHeight="1" hidden="1">
      <c r="A497" s="14"/>
      <c r="B497" s="15">
        <v>3</v>
      </c>
      <c r="C497" s="416"/>
      <c r="D497" s="35"/>
      <c r="E497" s="418"/>
      <c r="F497" s="56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8"/>
    </row>
    <row r="498" spans="1:17" ht="14.25" customHeight="1" hidden="1">
      <c r="A498" s="14"/>
      <c r="B498" s="15">
        <v>4</v>
      </c>
      <c r="C498" s="416"/>
      <c r="D498" s="35"/>
      <c r="E498" s="418"/>
      <c r="F498" s="56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8"/>
    </row>
    <row r="499" spans="1:17" ht="14.25" customHeight="1" hidden="1">
      <c r="A499" s="14"/>
      <c r="B499" s="15">
        <v>5</v>
      </c>
      <c r="C499" s="416"/>
      <c r="D499" s="35"/>
      <c r="E499" s="418"/>
      <c r="F499" s="56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8"/>
    </row>
    <row r="500" spans="1:17" ht="14.25" customHeight="1" hidden="1">
      <c r="A500" s="14"/>
      <c r="B500" s="15">
        <v>6</v>
      </c>
      <c r="C500" s="416"/>
      <c r="D500" s="35"/>
      <c r="E500" s="418"/>
      <c r="F500" s="56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8"/>
    </row>
    <row r="501" spans="1:17" ht="14.25" customHeight="1" hidden="1">
      <c r="A501" s="14"/>
      <c r="B501" s="15">
        <v>7</v>
      </c>
      <c r="C501" s="416"/>
      <c r="D501" s="35"/>
      <c r="E501" s="418"/>
      <c r="F501" s="56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8"/>
    </row>
    <row r="502" spans="1:17" ht="14.25" customHeight="1" hidden="1">
      <c r="A502" s="14"/>
      <c r="B502" s="15">
        <v>8</v>
      </c>
      <c r="C502" s="417"/>
      <c r="D502" s="49"/>
      <c r="E502" s="419"/>
      <c r="F502" s="62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4"/>
    </row>
    <row r="503" spans="1:17" ht="14.25" customHeight="1">
      <c r="A503" s="14" t="s">
        <v>171</v>
      </c>
      <c r="B503" s="15">
        <v>1</v>
      </c>
      <c r="C503" s="414" t="s">
        <v>172</v>
      </c>
      <c r="D503" s="68" t="s">
        <v>169</v>
      </c>
      <c r="E503" s="415" t="s">
        <v>128</v>
      </c>
      <c r="F503" s="40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2"/>
    </row>
    <row r="504" spans="1:17" ht="14.25" customHeight="1" hidden="1">
      <c r="A504" s="14"/>
      <c r="B504" s="15">
        <v>2</v>
      </c>
      <c r="C504" s="414"/>
      <c r="D504" s="35"/>
      <c r="E504" s="415"/>
      <c r="F504" s="43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5"/>
    </row>
    <row r="505" spans="1:17" ht="14.25" customHeight="1" hidden="1">
      <c r="A505" s="14"/>
      <c r="B505" s="15">
        <v>3</v>
      </c>
      <c r="C505" s="414"/>
      <c r="D505" s="35"/>
      <c r="E505" s="415"/>
      <c r="F505" s="43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5"/>
    </row>
    <row r="506" spans="1:17" ht="14.25" customHeight="1" hidden="1">
      <c r="A506" s="14"/>
      <c r="B506" s="15">
        <v>4</v>
      </c>
      <c r="C506" s="414"/>
      <c r="D506" s="35"/>
      <c r="E506" s="415"/>
      <c r="F506" s="43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5"/>
    </row>
    <row r="507" spans="1:17" ht="14.25" customHeight="1" hidden="1">
      <c r="A507" s="14"/>
      <c r="B507" s="15">
        <v>5</v>
      </c>
      <c r="C507" s="414"/>
      <c r="D507" s="35"/>
      <c r="E507" s="415"/>
      <c r="F507" s="43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5"/>
    </row>
    <row r="508" spans="1:17" ht="14.25" customHeight="1" hidden="1">
      <c r="A508" s="14"/>
      <c r="B508" s="15">
        <v>6</v>
      </c>
      <c r="C508" s="414"/>
      <c r="D508" s="35"/>
      <c r="E508" s="415"/>
      <c r="F508" s="43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5"/>
    </row>
    <row r="509" spans="1:17" ht="14.25" customHeight="1" hidden="1">
      <c r="A509" s="14"/>
      <c r="B509" s="15">
        <v>7</v>
      </c>
      <c r="C509" s="414"/>
      <c r="D509" s="35"/>
      <c r="E509" s="415"/>
      <c r="F509" s="43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5"/>
    </row>
    <row r="510" spans="1:17" ht="14.25" customHeight="1" hidden="1">
      <c r="A510" s="14"/>
      <c r="B510" s="15">
        <v>8</v>
      </c>
      <c r="C510" s="420"/>
      <c r="D510" s="49"/>
      <c r="E510" s="421"/>
      <c r="F510" s="50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2"/>
    </row>
    <row r="511" spans="1:17" ht="23.25" customHeight="1">
      <c r="A511" s="14" t="s">
        <v>173</v>
      </c>
      <c r="B511" s="15">
        <v>1</v>
      </c>
      <c r="C511" s="414" t="s">
        <v>174</v>
      </c>
      <c r="D511" s="68" t="s">
        <v>169</v>
      </c>
      <c r="E511" s="415" t="s">
        <v>131</v>
      </c>
      <c r="F511" s="53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5"/>
    </row>
    <row r="512" spans="1:17" ht="14.25" customHeight="1" hidden="1">
      <c r="A512" s="14"/>
      <c r="B512" s="15">
        <v>2</v>
      </c>
      <c r="C512" s="414"/>
      <c r="D512" s="35"/>
      <c r="E512" s="415"/>
      <c r="F512" s="56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8"/>
    </row>
    <row r="513" spans="1:17" ht="14.25" customHeight="1" hidden="1">
      <c r="A513" s="14"/>
      <c r="B513" s="15">
        <v>3</v>
      </c>
      <c r="C513" s="414"/>
      <c r="D513" s="35"/>
      <c r="E513" s="415"/>
      <c r="F513" s="56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8"/>
    </row>
    <row r="514" spans="1:17" ht="14.25" customHeight="1" hidden="1">
      <c r="A514" s="14"/>
      <c r="B514" s="15">
        <v>4</v>
      </c>
      <c r="C514" s="414"/>
      <c r="D514" s="35"/>
      <c r="E514" s="415"/>
      <c r="F514" s="56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8"/>
    </row>
    <row r="515" spans="1:17" ht="14.25" customHeight="1" hidden="1">
      <c r="A515" s="14"/>
      <c r="B515" s="15">
        <v>5</v>
      </c>
      <c r="C515" s="414"/>
      <c r="D515" s="35"/>
      <c r="E515" s="415"/>
      <c r="F515" s="56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8"/>
    </row>
    <row r="516" spans="1:17" ht="14.25" customHeight="1" hidden="1">
      <c r="A516" s="14"/>
      <c r="B516" s="15">
        <v>6</v>
      </c>
      <c r="C516" s="414"/>
      <c r="D516" s="35"/>
      <c r="E516" s="415"/>
      <c r="F516" s="56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8"/>
    </row>
    <row r="517" spans="1:17" ht="14.25" customHeight="1" hidden="1">
      <c r="A517" s="14"/>
      <c r="B517" s="15">
        <v>7</v>
      </c>
      <c r="C517" s="414"/>
      <c r="D517" s="35"/>
      <c r="E517" s="415"/>
      <c r="F517" s="56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8"/>
    </row>
    <row r="518" spans="1:17" ht="14.25" customHeight="1" hidden="1">
      <c r="A518" s="14"/>
      <c r="B518" s="15">
        <v>8</v>
      </c>
      <c r="C518" s="414"/>
      <c r="D518" s="35"/>
      <c r="E518" s="415"/>
      <c r="F518" s="59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1"/>
    </row>
    <row r="519" spans="1:17" ht="3.75" customHeight="1">
      <c r="A519" s="10"/>
      <c r="B519" s="10"/>
      <c r="C519" s="422"/>
      <c r="D519" s="422"/>
      <c r="E519" s="422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</row>
    <row r="520" spans="1:17" ht="14.25" customHeight="1">
      <c r="A520" s="12" t="s">
        <v>61</v>
      </c>
      <c r="B520" s="13">
        <v>1</v>
      </c>
      <c r="C520" s="423" t="s">
        <v>175</v>
      </c>
      <c r="D520" s="16"/>
      <c r="E520" s="425" t="s">
        <v>176</v>
      </c>
      <c r="F520" s="26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8"/>
    </row>
    <row r="521" spans="1:17" ht="14.25" customHeight="1" hidden="1">
      <c r="A521" s="12"/>
      <c r="B521" s="13">
        <v>2</v>
      </c>
      <c r="C521" s="423"/>
      <c r="D521" s="16"/>
      <c r="E521" s="425"/>
      <c r="F521" s="29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1"/>
    </row>
    <row r="522" spans="1:17" ht="14.25" customHeight="1" hidden="1">
      <c r="A522" s="12"/>
      <c r="B522" s="13">
        <v>3</v>
      </c>
      <c r="C522" s="423"/>
      <c r="D522" s="16"/>
      <c r="E522" s="425"/>
      <c r="F522" s="29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1"/>
    </row>
    <row r="523" spans="1:17" ht="14.25" customHeight="1" hidden="1">
      <c r="A523" s="12"/>
      <c r="B523" s="13">
        <v>4</v>
      </c>
      <c r="C523" s="423"/>
      <c r="D523" s="16"/>
      <c r="E523" s="425"/>
      <c r="F523" s="29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1"/>
    </row>
    <row r="524" spans="1:17" ht="14.25" customHeight="1" hidden="1">
      <c r="A524" s="12"/>
      <c r="B524" s="13">
        <v>5</v>
      </c>
      <c r="C524" s="423"/>
      <c r="D524" s="16"/>
      <c r="E524" s="425"/>
      <c r="F524" s="29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1"/>
    </row>
    <row r="525" spans="1:17" ht="14.25" customHeight="1" hidden="1">
      <c r="A525" s="12"/>
      <c r="B525" s="13">
        <v>6</v>
      </c>
      <c r="C525" s="423"/>
      <c r="D525" s="16"/>
      <c r="E525" s="425"/>
      <c r="F525" s="29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1"/>
    </row>
    <row r="526" spans="1:17" ht="14.25" customHeight="1" hidden="1">
      <c r="A526" s="12"/>
      <c r="B526" s="13">
        <v>7</v>
      </c>
      <c r="C526" s="423"/>
      <c r="D526" s="16"/>
      <c r="E526" s="425"/>
      <c r="F526" s="29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1"/>
    </row>
    <row r="527" spans="1:17" ht="14.25" customHeight="1" hidden="1">
      <c r="A527" s="12"/>
      <c r="B527" s="13">
        <v>8</v>
      </c>
      <c r="C527" s="424"/>
      <c r="D527" s="36"/>
      <c r="E527" s="426"/>
      <c r="F527" s="65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7"/>
    </row>
    <row r="528" spans="1:17" ht="14.25" customHeight="1">
      <c r="A528" s="14" t="s">
        <v>177</v>
      </c>
      <c r="B528" s="15">
        <v>1</v>
      </c>
      <c r="C528" s="416" t="s">
        <v>178</v>
      </c>
      <c r="D528" s="35" t="s">
        <v>179</v>
      </c>
      <c r="E528" s="418" t="s">
        <v>180</v>
      </c>
      <c r="F528" s="53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5"/>
    </row>
    <row r="529" spans="1:17" ht="14.25" customHeight="1" hidden="1">
      <c r="A529" s="14"/>
      <c r="B529" s="15">
        <v>2</v>
      </c>
      <c r="C529" s="416"/>
      <c r="D529" s="35"/>
      <c r="E529" s="418"/>
      <c r="F529" s="56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8"/>
    </row>
    <row r="530" spans="1:17" ht="14.25" customHeight="1" hidden="1">
      <c r="A530" s="14"/>
      <c r="B530" s="15">
        <v>3</v>
      </c>
      <c r="C530" s="416"/>
      <c r="D530" s="35"/>
      <c r="E530" s="418"/>
      <c r="F530" s="56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8"/>
    </row>
    <row r="531" spans="1:17" ht="14.25" customHeight="1" hidden="1">
      <c r="A531" s="14"/>
      <c r="B531" s="15">
        <v>4</v>
      </c>
      <c r="C531" s="416"/>
      <c r="D531" s="35"/>
      <c r="E531" s="418"/>
      <c r="F531" s="56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8"/>
    </row>
    <row r="532" spans="1:17" ht="14.25" customHeight="1" hidden="1">
      <c r="A532" s="14"/>
      <c r="B532" s="15">
        <v>5</v>
      </c>
      <c r="C532" s="416"/>
      <c r="D532" s="35"/>
      <c r="E532" s="418"/>
      <c r="F532" s="56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8"/>
    </row>
    <row r="533" spans="1:17" ht="14.25" customHeight="1" hidden="1">
      <c r="A533" s="14"/>
      <c r="B533" s="15">
        <v>6</v>
      </c>
      <c r="C533" s="416"/>
      <c r="D533" s="35"/>
      <c r="E533" s="418"/>
      <c r="F533" s="56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8"/>
    </row>
    <row r="534" spans="1:17" ht="14.25" customHeight="1" hidden="1">
      <c r="A534" s="14"/>
      <c r="B534" s="15">
        <v>7</v>
      </c>
      <c r="C534" s="416"/>
      <c r="D534" s="35"/>
      <c r="E534" s="418"/>
      <c r="F534" s="56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8"/>
    </row>
    <row r="535" spans="1:17" ht="14.25" customHeight="1" hidden="1">
      <c r="A535" s="14"/>
      <c r="B535" s="15">
        <v>8</v>
      </c>
      <c r="C535" s="417"/>
      <c r="D535" s="49"/>
      <c r="E535" s="419"/>
      <c r="F535" s="62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4"/>
    </row>
    <row r="536" spans="1:17" ht="14.25" customHeight="1">
      <c r="A536" s="14" t="s">
        <v>181</v>
      </c>
      <c r="B536" s="15">
        <v>1</v>
      </c>
      <c r="C536" s="416" t="s">
        <v>182</v>
      </c>
      <c r="D536" s="35" t="s">
        <v>179</v>
      </c>
      <c r="E536" s="418" t="s">
        <v>183</v>
      </c>
      <c r="F536" s="40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2"/>
    </row>
    <row r="537" spans="1:17" ht="14.25" customHeight="1" hidden="1">
      <c r="A537" s="14"/>
      <c r="B537" s="15">
        <v>2</v>
      </c>
      <c r="C537" s="416"/>
      <c r="D537" s="35"/>
      <c r="E537" s="418"/>
      <c r="F537" s="43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5"/>
    </row>
    <row r="538" spans="1:17" ht="14.25" customHeight="1" hidden="1">
      <c r="A538" s="14"/>
      <c r="B538" s="15">
        <v>3</v>
      </c>
      <c r="C538" s="416"/>
      <c r="D538" s="35"/>
      <c r="E538" s="418"/>
      <c r="F538" s="43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5"/>
    </row>
    <row r="539" spans="1:17" ht="14.25" customHeight="1" hidden="1">
      <c r="A539" s="14"/>
      <c r="B539" s="15">
        <v>4</v>
      </c>
      <c r="C539" s="416"/>
      <c r="D539" s="35"/>
      <c r="E539" s="418"/>
      <c r="F539" s="43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5"/>
    </row>
    <row r="540" spans="1:17" ht="14.25" customHeight="1" hidden="1">
      <c r="A540" s="14"/>
      <c r="B540" s="15">
        <v>5</v>
      </c>
      <c r="C540" s="416"/>
      <c r="D540" s="35"/>
      <c r="E540" s="418"/>
      <c r="F540" s="43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5"/>
    </row>
    <row r="541" spans="1:17" ht="14.25" customHeight="1" hidden="1">
      <c r="A541" s="14"/>
      <c r="B541" s="15">
        <v>6</v>
      </c>
      <c r="C541" s="416"/>
      <c r="D541" s="35"/>
      <c r="E541" s="418"/>
      <c r="F541" s="43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5"/>
    </row>
    <row r="542" spans="1:17" ht="14.25" customHeight="1" hidden="1">
      <c r="A542" s="14"/>
      <c r="B542" s="15">
        <v>7</v>
      </c>
      <c r="C542" s="416"/>
      <c r="D542" s="35"/>
      <c r="E542" s="418"/>
      <c r="F542" s="43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5"/>
    </row>
    <row r="543" spans="1:17" ht="14.25" customHeight="1" hidden="1">
      <c r="A543" s="14"/>
      <c r="B543" s="15">
        <v>8</v>
      </c>
      <c r="C543" s="417"/>
      <c r="D543" s="49"/>
      <c r="E543" s="419"/>
      <c r="F543" s="50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2"/>
    </row>
    <row r="544" spans="1:17" ht="14.25" customHeight="1">
      <c r="A544" s="14" t="s">
        <v>184</v>
      </c>
      <c r="B544" s="15">
        <v>1</v>
      </c>
      <c r="C544" s="416" t="s">
        <v>185</v>
      </c>
      <c r="D544" s="35" t="s">
        <v>179</v>
      </c>
      <c r="E544" s="418" t="s">
        <v>186</v>
      </c>
      <c r="F544" s="53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5"/>
    </row>
    <row r="545" spans="1:17" ht="14.25" customHeight="1" hidden="1">
      <c r="A545" s="14"/>
      <c r="B545" s="15">
        <v>2</v>
      </c>
      <c r="C545" s="416"/>
      <c r="D545" s="35"/>
      <c r="E545" s="418"/>
      <c r="F545" s="56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8"/>
    </row>
    <row r="546" spans="1:17" ht="14.25" customHeight="1" hidden="1">
      <c r="A546" s="14"/>
      <c r="B546" s="15">
        <v>3</v>
      </c>
      <c r="C546" s="416"/>
      <c r="D546" s="35"/>
      <c r="E546" s="418"/>
      <c r="F546" s="56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8"/>
    </row>
    <row r="547" spans="1:17" ht="14.25" customHeight="1" hidden="1">
      <c r="A547" s="14"/>
      <c r="B547" s="15">
        <v>4</v>
      </c>
      <c r="C547" s="416"/>
      <c r="D547" s="35"/>
      <c r="E547" s="418"/>
      <c r="F547" s="56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8"/>
    </row>
    <row r="548" spans="1:17" ht="14.25" customHeight="1" hidden="1">
      <c r="A548" s="14"/>
      <c r="B548" s="15">
        <v>5</v>
      </c>
      <c r="C548" s="416"/>
      <c r="D548" s="35"/>
      <c r="E548" s="418"/>
      <c r="F548" s="56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8"/>
    </row>
    <row r="549" spans="1:17" ht="14.25" customHeight="1" hidden="1">
      <c r="A549" s="14"/>
      <c r="B549" s="15">
        <v>6</v>
      </c>
      <c r="C549" s="416"/>
      <c r="D549" s="35"/>
      <c r="E549" s="418"/>
      <c r="F549" s="56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8"/>
    </row>
    <row r="550" spans="1:17" ht="14.25" customHeight="1" hidden="1">
      <c r="A550" s="14"/>
      <c r="B550" s="15">
        <v>7</v>
      </c>
      <c r="C550" s="416"/>
      <c r="D550" s="35"/>
      <c r="E550" s="418"/>
      <c r="F550" s="56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8"/>
    </row>
    <row r="551" spans="1:17" ht="14.25" customHeight="1" hidden="1">
      <c r="A551" s="14"/>
      <c r="B551" s="15">
        <v>8</v>
      </c>
      <c r="C551" s="417"/>
      <c r="D551" s="49"/>
      <c r="E551" s="419"/>
      <c r="F551" s="62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4"/>
    </row>
    <row r="552" spans="1:17" ht="14.25" customHeight="1">
      <c r="A552" s="14" t="s">
        <v>187</v>
      </c>
      <c r="B552" s="15">
        <v>1</v>
      </c>
      <c r="C552" s="416" t="s">
        <v>188</v>
      </c>
      <c r="D552" s="35" t="s">
        <v>179</v>
      </c>
      <c r="E552" s="418" t="s">
        <v>189</v>
      </c>
      <c r="F552" s="40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2"/>
    </row>
    <row r="553" spans="1:17" ht="14.25" customHeight="1" hidden="1">
      <c r="A553" s="14"/>
      <c r="B553" s="15">
        <v>2</v>
      </c>
      <c r="C553" s="416"/>
      <c r="D553" s="35"/>
      <c r="E553" s="418"/>
      <c r="F553" s="43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5"/>
    </row>
    <row r="554" spans="1:17" ht="14.25" customHeight="1" hidden="1">
      <c r="A554" s="14"/>
      <c r="B554" s="15">
        <v>3</v>
      </c>
      <c r="C554" s="416"/>
      <c r="D554" s="35"/>
      <c r="E554" s="418"/>
      <c r="F554" s="43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5"/>
    </row>
    <row r="555" spans="1:17" ht="14.25" customHeight="1" hidden="1">
      <c r="A555" s="14"/>
      <c r="B555" s="15">
        <v>4</v>
      </c>
      <c r="C555" s="416"/>
      <c r="D555" s="35"/>
      <c r="E555" s="418"/>
      <c r="F555" s="43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5"/>
    </row>
    <row r="556" spans="1:17" ht="14.25" customHeight="1" hidden="1">
      <c r="A556" s="14"/>
      <c r="B556" s="15">
        <v>5</v>
      </c>
      <c r="C556" s="416"/>
      <c r="D556" s="35"/>
      <c r="E556" s="418"/>
      <c r="F556" s="43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5"/>
    </row>
    <row r="557" spans="1:17" ht="14.25" customHeight="1" hidden="1">
      <c r="A557" s="14"/>
      <c r="B557" s="15">
        <v>6</v>
      </c>
      <c r="C557" s="416"/>
      <c r="D557" s="35"/>
      <c r="E557" s="418"/>
      <c r="F557" s="43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5"/>
    </row>
    <row r="558" spans="1:17" ht="14.25" customHeight="1" hidden="1">
      <c r="A558" s="14"/>
      <c r="B558" s="15">
        <v>7</v>
      </c>
      <c r="C558" s="416"/>
      <c r="D558" s="35"/>
      <c r="E558" s="418"/>
      <c r="F558" s="43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5"/>
    </row>
    <row r="559" spans="1:17" ht="14.25" customHeight="1" hidden="1">
      <c r="A559" s="14"/>
      <c r="B559" s="15">
        <v>8</v>
      </c>
      <c r="C559" s="417"/>
      <c r="D559" s="49"/>
      <c r="E559" s="419"/>
      <c r="F559" s="50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2"/>
    </row>
    <row r="560" spans="1:17" ht="14.25" customHeight="1">
      <c r="A560" s="14" t="s">
        <v>190</v>
      </c>
      <c r="B560" s="15">
        <v>1</v>
      </c>
      <c r="C560" s="416" t="s">
        <v>191</v>
      </c>
      <c r="D560" s="35" t="s">
        <v>179</v>
      </c>
      <c r="E560" s="418" t="s">
        <v>192</v>
      </c>
      <c r="F560" s="53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5"/>
    </row>
    <row r="561" spans="1:17" ht="14.25" customHeight="1" hidden="1">
      <c r="A561" s="14"/>
      <c r="B561" s="15">
        <v>2</v>
      </c>
      <c r="C561" s="416"/>
      <c r="D561" s="35"/>
      <c r="E561" s="418"/>
      <c r="F561" s="56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8"/>
    </row>
    <row r="562" spans="1:17" ht="14.25" customHeight="1" hidden="1">
      <c r="A562" s="14"/>
      <c r="B562" s="15">
        <v>3</v>
      </c>
      <c r="C562" s="416"/>
      <c r="D562" s="35"/>
      <c r="E562" s="418"/>
      <c r="F562" s="56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8"/>
    </row>
    <row r="563" spans="1:17" ht="14.25" customHeight="1" hidden="1">
      <c r="A563" s="14"/>
      <c r="B563" s="15">
        <v>4</v>
      </c>
      <c r="C563" s="416"/>
      <c r="D563" s="35"/>
      <c r="E563" s="418"/>
      <c r="F563" s="56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8"/>
    </row>
    <row r="564" spans="1:17" ht="14.25" customHeight="1" hidden="1">
      <c r="A564" s="14"/>
      <c r="B564" s="15">
        <v>5</v>
      </c>
      <c r="C564" s="416"/>
      <c r="D564" s="35"/>
      <c r="E564" s="418"/>
      <c r="F564" s="56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8"/>
    </row>
    <row r="565" spans="1:17" ht="14.25" customHeight="1" hidden="1">
      <c r="A565" s="14"/>
      <c r="B565" s="15">
        <v>6</v>
      </c>
      <c r="C565" s="416"/>
      <c r="D565" s="35"/>
      <c r="E565" s="418"/>
      <c r="F565" s="56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8"/>
    </row>
    <row r="566" spans="1:17" ht="14.25" customHeight="1" hidden="1">
      <c r="A566" s="14"/>
      <c r="B566" s="15">
        <v>7</v>
      </c>
      <c r="C566" s="416"/>
      <c r="D566" s="35"/>
      <c r="E566" s="418"/>
      <c r="F566" s="56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8"/>
    </row>
    <row r="567" spans="1:17" ht="14.25" customHeight="1" hidden="1">
      <c r="A567" s="14"/>
      <c r="B567" s="15">
        <v>8</v>
      </c>
      <c r="C567" s="417"/>
      <c r="D567" s="49"/>
      <c r="E567" s="419"/>
      <c r="F567" s="62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4"/>
    </row>
    <row r="568" spans="1:17" ht="14.25" customHeight="1">
      <c r="A568" s="14" t="s">
        <v>193</v>
      </c>
      <c r="B568" s="15">
        <v>1</v>
      </c>
      <c r="C568" s="416" t="s">
        <v>194</v>
      </c>
      <c r="D568" s="35" t="s">
        <v>179</v>
      </c>
      <c r="E568" s="418" t="s">
        <v>195</v>
      </c>
      <c r="F568" s="40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2"/>
    </row>
    <row r="569" spans="1:17" ht="14.25" customHeight="1" hidden="1">
      <c r="A569" s="14"/>
      <c r="B569" s="15">
        <v>2</v>
      </c>
      <c r="C569" s="416"/>
      <c r="D569" s="35"/>
      <c r="E569" s="418"/>
      <c r="F569" s="43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5"/>
    </row>
    <row r="570" spans="1:17" ht="14.25" customHeight="1" hidden="1">
      <c r="A570" s="14"/>
      <c r="B570" s="15">
        <v>3</v>
      </c>
      <c r="C570" s="416"/>
      <c r="D570" s="35"/>
      <c r="E570" s="418"/>
      <c r="F570" s="43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5"/>
    </row>
    <row r="571" spans="1:17" ht="14.25" customHeight="1" hidden="1">
      <c r="A571" s="14"/>
      <c r="B571" s="15">
        <v>4</v>
      </c>
      <c r="C571" s="416"/>
      <c r="D571" s="35"/>
      <c r="E571" s="418"/>
      <c r="F571" s="43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5"/>
    </row>
    <row r="572" spans="1:17" ht="14.25" customHeight="1" hidden="1">
      <c r="A572" s="14"/>
      <c r="B572" s="15">
        <v>5</v>
      </c>
      <c r="C572" s="416"/>
      <c r="D572" s="35"/>
      <c r="E572" s="418"/>
      <c r="F572" s="43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5"/>
    </row>
    <row r="573" spans="1:17" ht="14.25" customHeight="1" hidden="1">
      <c r="A573" s="14"/>
      <c r="B573" s="15">
        <v>6</v>
      </c>
      <c r="C573" s="416"/>
      <c r="D573" s="35"/>
      <c r="E573" s="418"/>
      <c r="F573" s="43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5"/>
    </row>
    <row r="574" spans="1:17" ht="14.25" customHeight="1" hidden="1">
      <c r="A574" s="14"/>
      <c r="B574" s="15">
        <v>7</v>
      </c>
      <c r="C574" s="416"/>
      <c r="D574" s="35"/>
      <c r="E574" s="418"/>
      <c r="F574" s="43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5"/>
    </row>
    <row r="575" spans="1:17" ht="14.25" customHeight="1" hidden="1">
      <c r="A575" s="14"/>
      <c r="B575" s="15">
        <v>8</v>
      </c>
      <c r="C575" s="417"/>
      <c r="D575" s="49"/>
      <c r="E575" s="419"/>
      <c r="F575" s="50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2"/>
    </row>
    <row r="576" spans="1:17" ht="23.25" customHeight="1">
      <c r="A576" s="14" t="s">
        <v>196</v>
      </c>
      <c r="B576" s="15">
        <v>1</v>
      </c>
      <c r="C576" s="416" t="s">
        <v>197</v>
      </c>
      <c r="D576" s="35" t="s">
        <v>179</v>
      </c>
      <c r="E576" s="418" t="s">
        <v>198</v>
      </c>
      <c r="F576" s="53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5"/>
    </row>
    <row r="577" spans="1:17" ht="14.25" customHeight="1" hidden="1">
      <c r="A577" s="14"/>
      <c r="B577" s="15">
        <v>2</v>
      </c>
      <c r="C577" s="416"/>
      <c r="D577" s="35"/>
      <c r="E577" s="418"/>
      <c r="F577" s="56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8"/>
    </row>
    <row r="578" spans="1:17" ht="14.25" customHeight="1" hidden="1">
      <c r="A578" s="14"/>
      <c r="B578" s="15">
        <v>3</v>
      </c>
      <c r="C578" s="416"/>
      <c r="D578" s="35"/>
      <c r="E578" s="418"/>
      <c r="F578" s="56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8"/>
    </row>
    <row r="579" spans="1:17" ht="14.25" customHeight="1" hidden="1">
      <c r="A579" s="14"/>
      <c r="B579" s="15">
        <v>4</v>
      </c>
      <c r="C579" s="416"/>
      <c r="D579" s="35"/>
      <c r="E579" s="418"/>
      <c r="F579" s="56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8"/>
    </row>
    <row r="580" spans="1:17" ht="14.25" customHeight="1" hidden="1">
      <c r="A580" s="14"/>
      <c r="B580" s="15">
        <v>5</v>
      </c>
      <c r="C580" s="416"/>
      <c r="D580" s="35"/>
      <c r="E580" s="418"/>
      <c r="F580" s="56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8"/>
    </row>
    <row r="581" spans="1:17" ht="14.25" customHeight="1" hidden="1">
      <c r="A581" s="14"/>
      <c r="B581" s="15">
        <v>6</v>
      </c>
      <c r="C581" s="416"/>
      <c r="D581" s="35"/>
      <c r="E581" s="418"/>
      <c r="F581" s="56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8"/>
    </row>
    <row r="582" spans="1:17" ht="14.25" customHeight="1" hidden="1">
      <c r="A582" s="14"/>
      <c r="B582" s="15">
        <v>7</v>
      </c>
      <c r="C582" s="416"/>
      <c r="D582" s="35"/>
      <c r="E582" s="418"/>
      <c r="F582" s="56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8"/>
    </row>
    <row r="583" spans="1:17" ht="14.25" customHeight="1" hidden="1">
      <c r="A583" s="14"/>
      <c r="B583" s="15">
        <v>8</v>
      </c>
      <c r="C583" s="417"/>
      <c r="D583" s="49"/>
      <c r="E583" s="419"/>
      <c r="F583" s="62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4"/>
    </row>
    <row r="584" spans="1:17" ht="14.25" customHeight="1">
      <c r="A584" s="14" t="s">
        <v>199</v>
      </c>
      <c r="B584" s="15">
        <v>1</v>
      </c>
      <c r="C584" s="416" t="s">
        <v>200</v>
      </c>
      <c r="D584" s="35" t="s">
        <v>179</v>
      </c>
      <c r="E584" s="418" t="s">
        <v>201</v>
      </c>
      <c r="F584" s="40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2"/>
    </row>
    <row r="585" spans="1:17" ht="14.25" customHeight="1" hidden="1">
      <c r="A585" s="14"/>
      <c r="B585" s="15">
        <v>2</v>
      </c>
      <c r="C585" s="416"/>
      <c r="D585" s="35"/>
      <c r="E585" s="418"/>
      <c r="F585" s="43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5"/>
    </row>
    <row r="586" spans="1:17" ht="14.25" customHeight="1" hidden="1">
      <c r="A586" s="14"/>
      <c r="B586" s="15">
        <v>3</v>
      </c>
      <c r="C586" s="416"/>
      <c r="D586" s="35"/>
      <c r="E586" s="418"/>
      <c r="F586" s="43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5"/>
    </row>
    <row r="587" spans="1:17" ht="14.25" customHeight="1" hidden="1">
      <c r="A587" s="14"/>
      <c r="B587" s="15">
        <v>4</v>
      </c>
      <c r="C587" s="416"/>
      <c r="D587" s="35"/>
      <c r="E587" s="418"/>
      <c r="F587" s="43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5"/>
    </row>
    <row r="588" spans="1:17" ht="14.25" customHeight="1" hidden="1">
      <c r="A588" s="14"/>
      <c r="B588" s="15">
        <v>5</v>
      </c>
      <c r="C588" s="416"/>
      <c r="D588" s="35"/>
      <c r="E588" s="418"/>
      <c r="F588" s="43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5"/>
    </row>
    <row r="589" spans="1:17" ht="14.25" customHeight="1" hidden="1">
      <c r="A589" s="14"/>
      <c r="B589" s="15">
        <v>6</v>
      </c>
      <c r="C589" s="416"/>
      <c r="D589" s="35"/>
      <c r="E589" s="418"/>
      <c r="F589" s="43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5"/>
    </row>
    <row r="590" spans="1:17" ht="14.25" customHeight="1" hidden="1">
      <c r="A590" s="14"/>
      <c r="B590" s="15">
        <v>7</v>
      </c>
      <c r="C590" s="416"/>
      <c r="D590" s="35"/>
      <c r="E590" s="418"/>
      <c r="F590" s="43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5"/>
    </row>
    <row r="591" spans="1:17" ht="14.25" customHeight="1" hidden="1">
      <c r="A591" s="14"/>
      <c r="B591" s="15">
        <v>8</v>
      </c>
      <c r="C591" s="417"/>
      <c r="D591" s="49"/>
      <c r="E591" s="419"/>
      <c r="F591" s="50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2"/>
    </row>
    <row r="592" spans="1:17" ht="14.25" customHeight="1">
      <c r="A592" s="14" t="s">
        <v>202</v>
      </c>
      <c r="B592" s="15">
        <v>1</v>
      </c>
      <c r="C592" s="416" t="s">
        <v>203</v>
      </c>
      <c r="D592" s="35" t="s">
        <v>179</v>
      </c>
      <c r="E592" s="418" t="s">
        <v>204</v>
      </c>
      <c r="F592" s="53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5"/>
    </row>
    <row r="593" spans="1:17" ht="14.25" customHeight="1" hidden="1">
      <c r="A593" s="14"/>
      <c r="B593" s="15">
        <v>2</v>
      </c>
      <c r="C593" s="416"/>
      <c r="D593" s="35"/>
      <c r="E593" s="418"/>
      <c r="F593" s="56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8"/>
    </row>
    <row r="594" spans="1:17" ht="14.25" customHeight="1" hidden="1">
      <c r="A594" s="14"/>
      <c r="B594" s="15">
        <v>3</v>
      </c>
      <c r="C594" s="416"/>
      <c r="D594" s="35"/>
      <c r="E594" s="418"/>
      <c r="F594" s="56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8"/>
    </row>
    <row r="595" spans="1:17" ht="14.25" customHeight="1" hidden="1">
      <c r="A595" s="14"/>
      <c r="B595" s="15">
        <v>4</v>
      </c>
      <c r="C595" s="416"/>
      <c r="D595" s="35"/>
      <c r="E595" s="418"/>
      <c r="F595" s="56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8"/>
    </row>
    <row r="596" spans="1:17" ht="14.25" customHeight="1" hidden="1">
      <c r="A596" s="14"/>
      <c r="B596" s="15">
        <v>5</v>
      </c>
      <c r="C596" s="416"/>
      <c r="D596" s="35"/>
      <c r="E596" s="418"/>
      <c r="F596" s="56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8"/>
    </row>
    <row r="597" spans="1:17" ht="14.25" customHeight="1" hidden="1">
      <c r="A597" s="14"/>
      <c r="B597" s="15">
        <v>6</v>
      </c>
      <c r="C597" s="416"/>
      <c r="D597" s="35"/>
      <c r="E597" s="418"/>
      <c r="F597" s="56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8"/>
    </row>
    <row r="598" spans="1:17" ht="14.25" customHeight="1" hidden="1">
      <c r="A598" s="14"/>
      <c r="B598" s="15">
        <v>7</v>
      </c>
      <c r="C598" s="416"/>
      <c r="D598" s="35"/>
      <c r="E598" s="418"/>
      <c r="F598" s="56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8"/>
    </row>
    <row r="599" spans="1:17" ht="14.25" customHeight="1" hidden="1">
      <c r="A599" s="14"/>
      <c r="B599" s="15">
        <v>8</v>
      </c>
      <c r="C599" s="417"/>
      <c r="D599" s="49"/>
      <c r="E599" s="419"/>
      <c r="F599" s="62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4"/>
    </row>
    <row r="600" spans="1:17" ht="14.25" customHeight="1">
      <c r="A600" s="14" t="s">
        <v>205</v>
      </c>
      <c r="B600" s="15">
        <v>1</v>
      </c>
      <c r="C600" s="416" t="s">
        <v>206</v>
      </c>
      <c r="D600" s="35" t="s">
        <v>179</v>
      </c>
      <c r="E600" s="418" t="s">
        <v>207</v>
      </c>
      <c r="F600" s="40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2"/>
    </row>
    <row r="601" spans="1:17" ht="14.25" customHeight="1" hidden="1">
      <c r="A601" s="14"/>
      <c r="B601" s="15">
        <v>2</v>
      </c>
      <c r="C601" s="416"/>
      <c r="D601" s="35"/>
      <c r="E601" s="418"/>
      <c r="F601" s="43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5"/>
    </row>
    <row r="602" spans="1:17" ht="14.25" customHeight="1" hidden="1">
      <c r="A602" s="14"/>
      <c r="B602" s="15">
        <v>3</v>
      </c>
      <c r="C602" s="416"/>
      <c r="D602" s="35"/>
      <c r="E602" s="418"/>
      <c r="F602" s="43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5"/>
    </row>
    <row r="603" spans="1:17" ht="14.25" customHeight="1" hidden="1">
      <c r="A603" s="14"/>
      <c r="B603" s="15">
        <v>4</v>
      </c>
      <c r="C603" s="416"/>
      <c r="D603" s="35"/>
      <c r="E603" s="418"/>
      <c r="F603" s="43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5"/>
    </row>
    <row r="604" spans="1:17" ht="14.25" customHeight="1" hidden="1">
      <c r="A604" s="14"/>
      <c r="B604" s="15">
        <v>5</v>
      </c>
      <c r="C604" s="416"/>
      <c r="D604" s="35"/>
      <c r="E604" s="418"/>
      <c r="F604" s="43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5"/>
    </row>
    <row r="605" spans="1:17" ht="14.25" customHeight="1" hidden="1">
      <c r="A605" s="14"/>
      <c r="B605" s="15">
        <v>6</v>
      </c>
      <c r="C605" s="416"/>
      <c r="D605" s="35"/>
      <c r="E605" s="418"/>
      <c r="F605" s="43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5"/>
    </row>
    <row r="606" spans="1:17" ht="14.25" customHeight="1" hidden="1">
      <c r="A606" s="14"/>
      <c r="B606" s="15">
        <v>7</v>
      </c>
      <c r="C606" s="416"/>
      <c r="D606" s="35"/>
      <c r="E606" s="418"/>
      <c r="F606" s="43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5"/>
    </row>
    <row r="607" spans="1:17" ht="14.25" customHeight="1" hidden="1">
      <c r="A607" s="14"/>
      <c r="B607" s="15">
        <v>8</v>
      </c>
      <c r="C607" s="417"/>
      <c r="D607" s="49"/>
      <c r="E607" s="419"/>
      <c r="F607" s="50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2"/>
    </row>
    <row r="608" spans="1:17" ht="14.25" customHeight="1">
      <c r="A608" s="14" t="s">
        <v>208</v>
      </c>
      <c r="B608" s="15">
        <v>1</v>
      </c>
      <c r="C608" s="416" t="s">
        <v>209</v>
      </c>
      <c r="D608" s="35" t="s">
        <v>179</v>
      </c>
      <c r="E608" s="418" t="s">
        <v>210</v>
      </c>
      <c r="F608" s="53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5"/>
    </row>
    <row r="609" spans="1:17" ht="14.25" customHeight="1" hidden="1">
      <c r="A609" s="14"/>
      <c r="B609" s="15">
        <v>2</v>
      </c>
      <c r="C609" s="416"/>
      <c r="D609" s="35"/>
      <c r="E609" s="418"/>
      <c r="F609" s="56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8"/>
    </row>
    <row r="610" spans="1:17" ht="14.25" customHeight="1" hidden="1">
      <c r="A610" s="14"/>
      <c r="B610" s="15">
        <v>3</v>
      </c>
      <c r="C610" s="416"/>
      <c r="D610" s="35"/>
      <c r="E610" s="418"/>
      <c r="F610" s="56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8"/>
    </row>
    <row r="611" spans="1:17" ht="14.25" customHeight="1" hidden="1">
      <c r="A611" s="14"/>
      <c r="B611" s="15">
        <v>4</v>
      </c>
      <c r="C611" s="416"/>
      <c r="D611" s="35"/>
      <c r="E611" s="418"/>
      <c r="F611" s="56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8"/>
    </row>
    <row r="612" spans="1:17" ht="14.25" customHeight="1" hidden="1">
      <c r="A612" s="14"/>
      <c r="B612" s="15">
        <v>5</v>
      </c>
      <c r="C612" s="416"/>
      <c r="D612" s="35"/>
      <c r="E612" s="418"/>
      <c r="F612" s="56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8"/>
    </row>
    <row r="613" spans="1:17" ht="14.25" customHeight="1" hidden="1">
      <c r="A613" s="14"/>
      <c r="B613" s="15">
        <v>6</v>
      </c>
      <c r="C613" s="416"/>
      <c r="D613" s="35"/>
      <c r="E613" s="418"/>
      <c r="F613" s="56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8"/>
    </row>
    <row r="614" spans="1:17" ht="14.25" customHeight="1" hidden="1">
      <c r="A614" s="14"/>
      <c r="B614" s="15">
        <v>7</v>
      </c>
      <c r="C614" s="416"/>
      <c r="D614" s="35"/>
      <c r="E614" s="418"/>
      <c r="F614" s="56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8"/>
    </row>
    <row r="615" spans="1:17" ht="14.25" customHeight="1" hidden="1">
      <c r="A615" s="14"/>
      <c r="B615" s="15">
        <v>8</v>
      </c>
      <c r="C615" s="417"/>
      <c r="D615" s="49"/>
      <c r="E615" s="419"/>
      <c r="F615" s="62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4"/>
    </row>
    <row r="616" spans="1:17" ht="14.25" customHeight="1">
      <c r="A616" s="14" t="s">
        <v>211</v>
      </c>
      <c r="B616" s="15">
        <v>1</v>
      </c>
      <c r="C616" s="414" t="s">
        <v>212</v>
      </c>
      <c r="D616" s="68" t="s">
        <v>179</v>
      </c>
      <c r="E616" s="415" t="s">
        <v>128</v>
      </c>
      <c r="F616" s="40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2"/>
    </row>
    <row r="617" spans="1:17" ht="14.25" customHeight="1" hidden="1">
      <c r="A617" s="14"/>
      <c r="B617" s="15">
        <v>2</v>
      </c>
      <c r="C617" s="414"/>
      <c r="D617" s="35"/>
      <c r="E617" s="415"/>
      <c r="F617" s="43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5"/>
    </row>
    <row r="618" spans="1:17" ht="14.25" customHeight="1" hidden="1">
      <c r="A618" s="14"/>
      <c r="B618" s="15">
        <v>3</v>
      </c>
      <c r="C618" s="414"/>
      <c r="D618" s="35"/>
      <c r="E618" s="415"/>
      <c r="F618" s="43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5"/>
    </row>
    <row r="619" spans="1:17" ht="14.25" customHeight="1" hidden="1">
      <c r="A619" s="14"/>
      <c r="B619" s="15">
        <v>4</v>
      </c>
      <c r="C619" s="414"/>
      <c r="D619" s="35"/>
      <c r="E619" s="415"/>
      <c r="F619" s="43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5"/>
    </row>
    <row r="620" spans="1:17" ht="14.25" customHeight="1" hidden="1">
      <c r="A620" s="14"/>
      <c r="B620" s="15">
        <v>5</v>
      </c>
      <c r="C620" s="414"/>
      <c r="D620" s="35"/>
      <c r="E620" s="415"/>
      <c r="F620" s="43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5"/>
    </row>
    <row r="621" spans="1:17" ht="14.25" customHeight="1" hidden="1">
      <c r="A621" s="14"/>
      <c r="B621" s="15">
        <v>6</v>
      </c>
      <c r="C621" s="414"/>
      <c r="D621" s="35"/>
      <c r="E621" s="415"/>
      <c r="F621" s="43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5"/>
    </row>
    <row r="622" spans="1:17" ht="14.25" customHeight="1" hidden="1">
      <c r="A622" s="14"/>
      <c r="B622" s="15">
        <v>7</v>
      </c>
      <c r="C622" s="414"/>
      <c r="D622" s="35"/>
      <c r="E622" s="415"/>
      <c r="F622" s="43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5"/>
    </row>
    <row r="623" spans="1:17" ht="14.25" customHeight="1" hidden="1">
      <c r="A623" s="14"/>
      <c r="B623" s="15">
        <v>8</v>
      </c>
      <c r="C623" s="420"/>
      <c r="D623" s="49"/>
      <c r="E623" s="421"/>
      <c r="F623" s="50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2"/>
    </row>
    <row r="624" spans="1:17" ht="23.25" customHeight="1">
      <c r="A624" s="14" t="s">
        <v>213</v>
      </c>
      <c r="B624" s="15">
        <v>1</v>
      </c>
      <c r="C624" s="414" t="s">
        <v>214</v>
      </c>
      <c r="D624" s="68" t="s">
        <v>179</v>
      </c>
      <c r="E624" s="415" t="s">
        <v>131</v>
      </c>
      <c r="F624" s="53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5"/>
    </row>
    <row r="625" spans="1:17" ht="14.25" customHeight="1" hidden="1">
      <c r="A625" s="14"/>
      <c r="B625" s="15">
        <v>2</v>
      </c>
      <c r="C625" s="414"/>
      <c r="D625" s="35"/>
      <c r="E625" s="415"/>
      <c r="F625" s="56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8"/>
    </row>
    <row r="626" spans="1:17" ht="14.25" customHeight="1" hidden="1">
      <c r="A626" s="14"/>
      <c r="B626" s="15">
        <v>3</v>
      </c>
      <c r="C626" s="414"/>
      <c r="D626" s="35"/>
      <c r="E626" s="415"/>
      <c r="F626" s="56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8"/>
    </row>
    <row r="627" spans="1:17" ht="14.25" customHeight="1" hidden="1">
      <c r="A627" s="14"/>
      <c r="B627" s="15">
        <v>4</v>
      </c>
      <c r="C627" s="414"/>
      <c r="D627" s="35"/>
      <c r="E627" s="415"/>
      <c r="F627" s="56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8"/>
    </row>
    <row r="628" spans="1:17" ht="14.25" customHeight="1" hidden="1">
      <c r="A628" s="14"/>
      <c r="B628" s="15">
        <v>5</v>
      </c>
      <c r="C628" s="414"/>
      <c r="D628" s="35"/>
      <c r="E628" s="415"/>
      <c r="F628" s="56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8"/>
    </row>
    <row r="629" spans="1:17" ht="14.25" customHeight="1" hidden="1">
      <c r="A629" s="14"/>
      <c r="B629" s="15">
        <v>6</v>
      </c>
      <c r="C629" s="414"/>
      <c r="D629" s="35"/>
      <c r="E629" s="415"/>
      <c r="F629" s="56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8"/>
    </row>
    <row r="630" spans="1:17" ht="14.25" customHeight="1" hidden="1">
      <c r="A630" s="14"/>
      <c r="B630" s="15">
        <v>7</v>
      </c>
      <c r="C630" s="414"/>
      <c r="D630" s="35"/>
      <c r="E630" s="415"/>
      <c r="F630" s="56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8"/>
    </row>
    <row r="631" spans="1:17" ht="14.25" customHeight="1" hidden="1">
      <c r="A631" s="14"/>
      <c r="B631" s="15">
        <v>8</v>
      </c>
      <c r="C631" s="414"/>
      <c r="D631" s="35"/>
      <c r="E631" s="415"/>
      <c r="F631" s="59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1"/>
    </row>
  </sheetData>
  <sheetProtection/>
  <mergeCells count="169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C99"/>
    <mergeCell ref="E92:E99"/>
    <mergeCell ref="C100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E141"/>
    <mergeCell ref="C142:C149"/>
    <mergeCell ref="E142:E149"/>
    <mergeCell ref="C150:C157"/>
    <mergeCell ref="E150:E157"/>
    <mergeCell ref="C158:E158"/>
    <mergeCell ref="C159:C166"/>
    <mergeCell ref="E159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E215"/>
    <mergeCell ref="C216:C223"/>
    <mergeCell ref="E216:E223"/>
    <mergeCell ref="C224:C231"/>
    <mergeCell ref="E224:E231"/>
    <mergeCell ref="C232:C239"/>
    <mergeCell ref="E232:E239"/>
    <mergeCell ref="C240:C247"/>
    <mergeCell ref="E240:E247"/>
    <mergeCell ref="C248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E321"/>
    <mergeCell ref="C322:C329"/>
    <mergeCell ref="E322:E329"/>
    <mergeCell ref="C330:E330"/>
    <mergeCell ref="C331:C338"/>
    <mergeCell ref="E331:E338"/>
    <mergeCell ref="C339:C346"/>
    <mergeCell ref="E339:E346"/>
    <mergeCell ref="C347:C354"/>
    <mergeCell ref="E347:E354"/>
    <mergeCell ref="C355:C362"/>
    <mergeCell ref="E355:E362"/>
    <mergeCell ref="C363:C370"/>
    <mergeCell ref="E363:E370"/>
    <mergeCell ref="C371:C378"/>
    <mergeCell ref="E371:E378"/>
    <mergeCell ref="C379:E379"/>
    <mergeCell ref="C380:C387"/>
    <mergeCell ref="E380:E387"/>
    <mergeCell ref="C388:C395"/>
    <mergeCell ref="E388:E395"/>
    <mergeCell ref="C396:C403"/>
    <mergeCell ref="E396:E403"/>
    <mergeCell ref="C404:C411"/>
    <mergeCell ref="E404:E411"/>
    <mergeCell ref="C412:C419"/>
    <mergeCell ref="E412:E419"/>
    <mergeCell ref="C420:E420"/>
    <mergeCell ref="C421:C428"/>
    <mergeCell ref="E421:E428"/>
    <mergeCell ref="C429:C436"/>
    <mergeCell ref="E429:E436"/>
    <mergeCell ref="C437:C444"/>
    <mergeCell ref="E437:E444"/>
    <mergeCell ref="C445:C452"/>
    <mergeCell ref="E445:E452"/>
    <mergeCell ref="C453:C460"/>
    <mergeCell ref="E453:E460"/>
    <mergeCell ref="C461:E461"/>
    <mergeCell ref="C462:C469"/>
    <mergeCell ref="E462:E469"/>
    <mergeCell ref="C470:C477"/>
    <mergeCell ref="E470:E477"/>
    <mergeCell ref="C478:C485"/>
    <mergeCell ref="E478:E485"/>
    <mergeCell ref="C486:E486"/>
    <mergeCell ref="C487:C494"/>
    <mergeCell ref="E487:E494"/>
    <mergeCell ref="C495:C502"/>
    <mergeCell ref="E495:E502"/>
    <mergeCell ref="C503:C510"/>
    <mergeCell ref="E503:E510"/>
    <mergeCell ref="C511:C518"/>
    <mergeCell ref="E511:E518"/>
    <mergeCell ref="C519:E519"/>
    <mergeCell ref="C520:C527"/>
    <mergeCell ref="E520:E527"/>
    <mergeCell ref="C528:C535"/>
    <mergeCell ref="E528:E535"/>
    <mergeCell ref="C536:C543"/>
    <mergeCell ref="E536:E543"/>
    <mergeCell ref="C544:C551"/>
    <mergeCell ref="E544:E551"/>
    <mergeCell ref="C552:C559"/>
    <mergeCell ref="E552:E559"/>
    <mergeCell ref="C560:C567"/>
    <mergeCell ref="E560:E567"/>
    <mergeCell ref="C568:C575"/>
    <mergeCell ref="E568:E575"/>
    <mergeCell ref="C576:C583"/>
    <mergeCell ref="E576:E583"/>
    <mergeCell ref="C584:C591"/>
    <mergeCell ref="E584:E591"/>
    <mergeCell ref="C592:C599"/>
    <mergeCell ref="E592:E599"/>
    <mergeCell ref="C624:C631"/>
    <mergeCell ref="E624:E631"/>
    <mergeCell ref="C600:C607"/>
    <mergeCell ref="E600:E607"/>
    <mergeCell ref="C608:C615"/>
    <mergeCell ref="E608:E615"/>
    <mergeCell ref="C616:C623"/>
    <mergeCell ref="E616:E62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7" customWidth="1"/>
    <col min="2" max="2" width="7.5" style="7" customWidth="1"/>
    <col min="3" max="3" width="129.16015625" style="7" customWidth="1"/>
    <col min="4" max="16384" width="14.66015625" style="7" customWidth="1"/>
  </cols>
  <sheetData>
    <row r="1" spans="1:3" ht="20.25" customHeight="1">
      <c r="A1" s="5"/>
      <c r="B1" s="6" t="s">
        <v>4</v>
      </c>
      <c r="C1" s="6" t="s">
        <v>5</v>
      </c>
    </row>
    <row r="2" spans="1:3" ht="14.25" customHeight="1">
      <c r="A2" s="5"/>
      <c r="B2" s="8"/>
      <c r="C2" s="9"/>
    </row>
    <row r="3" spans="1:3" ht="14.25" customHeight="1">
      <c r="A3" s="5"/>
      <c r="B3" s="8"/>
      <c r="C3" s="9"/>
    </row>
    <row r="4" spans="1:3" ht="14.25" customHeight="1">
      <c r="A4" s="5"/>
      <c r="B4" s="8"/>
      <c r="C4" s="9"/>
    </row>
    <row r="5" spans="1:3" ht="14.25" customHeight="1">
      <c r="A5" s="5"/>
      <c r="B5" s="8"/>
      <c r="C5" s="9"/>
    </row>
    <row r="6" spans="1:3" ht="14.25" customHeight="1">
      <c r="A6" s="5"/>
      <c r="B6" s="8"/>
      <c r="C6" s="9"/>
    </row>
    <row r="7" spans="1:3" ht="14.25" customHeight="1">
      <c r="A7" s="5"/>
      <c r="B7" s="8"/>
      <c r="C7" s="9"/>
    </row>
    <row r="8" spans="1:3" ht="14.25" customHeight="1">
      <c r="A8" s="5"/>
      <c r="B8" s="8"/>
      <c r="C8" s="9"/>
    </row>
    <row r="9" spans="1:3" ht="14.25" customHeight="1">
      <c r="A9" s="5"/>
      <c r="B9" s="8"/>
      <c r="C9" s="9"/>
    </row>
    <row r="10" spans="1:3" ht="14.25" customHeight="1">
      <c r="A10" s="5"/>
      <c r="B10" s="8"/>
      <c r="C10" s="9"/>
    </row>
    <row r="11" spans="1:3" ht="14.25" customHeight="1">
      <c r="A11" s="5"/>
      <c r="B11" s="8"/>
      <c r="C11" s="9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299"/>
  <sheetViews>
    <sheetView showGridLines="0" zoomScalePageLayoutView="0" workbookViewId="0" topLeftCell="A1">
      <selection activeCell="D12" sqref="A1:D12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5.66015625" style="3" customWidth="1"/>
    <col min="4" max="4" width="56.66015625" style="3" customWidth="1"/>
    <col min="5" max="16384" width="14.66015625" style="3" customWidth="1"/>
  </cols>
  <sheetData>
    <row r="1" ht="23.25" customHeight="1">
      <c r="A1" s="208" t="s">
        <v>584</v>
      </c>
    </row>
    <row r="2" spans="1:8" ht="11.25" customHeight="1">
      <c r="A2" s="4"/>
      <c r="B2" s="430" t="s">
        <v>3</v>
      </c>
      <c r="C2" s="431"/>
      <c r="D2" s="432"/>
      <c r="E2"/>
      <c r="F2"/>
      <c r="G2"/>
      <c r="H2"/>
    </row>
    <row r="3" spans="1:8" ht="11.25" customHeight="1">
      <c r="A3" s="4"/>
      <c r="B3" s="433"/>
      <c r="C3" s="434"/>
      <c r="D3" s="435"/>
      <c r="E3"/>
      <c r="F3"/>
      <c r="G3"/>
      <c r="H3"/>
    </row>
    <row r="4" spans="1:8" ht="11.25" customHeight="1">
      <c r="A4" s="4"/>
      <c r="B4" s="433"/>
      <c r="C4" s="434"/>
      <c r="D4" s="435"/>
      <c r="E4"/>
      <c r="F4"/>
      <c r="G4"/>
      <c r="H4"/>
    </row>
    <row r="5" spans="1:8" ht="11.25" customHeight="1">
      <c r="A5" s="4"/>
      <c r="B5" s="433"/>
      <c r="C5" s="434"/>
      <c r="D5" s="435"/>
      <c r="E5"/>
      <c r="F5"/>
      <c r="G5"/>
      <c r="H5"/>
    </row>
    <row r="6" spans="1:8" ht="11.25" customHeight="1">
      <c r="A6" s="4"/>
      <c r="B6" s="433"/>
      <c r="C6" s="434"/>
      <c r="D6" s="435"/>
      <c r="E6"/>
      <c r="F6"/>
      <c r="G6"/>
      <c r="H6"/>
    </row>
    <row r="7" spans="1:8" ht="11.25" customHeight="1">
      <c r="A7" s="4"/>
      <c r="B7" s="433"/>
      <c r="C7" s="434"/>
      <c r="D7" s="435"/>
      <c r="E7"/>
      <c r="F7"/>
      <c r="G7"/>
      <c r="H7"/>
    </row>
    <row r="8" spans="1:8" ht="15" customHeight="1">
      <c r="A8" s="4"/>
      <c r="B8" s="427" t="s">
        <v>2</v>
      </c>
      <c r="C8" s="428"/>
      <c r="D8" s="429"/>
      <c r="E8"/>
      <c r="F8"/>
      <c r="G8"/>
      <c r="H8"/>
    </row>
    <row r="9" spans="1:8" ht="21" customHeight="1">
      <c r="A9" s="4"/>
      <c r="B9" s="206" t="s">
        <v>576</v>
      </c>
      <c r="C9" s="207"/>
      <c r="D9" s="206" t="s">
        <v>577</v>
      </c>
      <c r="E9"/>
      <c r="F9"/>
      <c r="G9"/>
      <c r="H9"/>
    </row>
    <row r="10" spans="1:8" ht="19.5" customHeight="1">
      <c r="A10" s="4"/>
      <c r="B10" s="206" t="s">
        <v>578</v>
      </c>
      <c r="C10" s="207"/>
      <c r="D10" s="206" t="s">
        <v>579</v>
      </c>
      <c r="E10"/>
      <c r="F10"/>
      <c r="G10"/>
      <c r="H10"/>
    </row>
    <row r="11" spans="1:8" ht="18.75" customHeight="1">
      <c r="A11" s="4"/>
      <c r="B11" s="206" t="s">
        <v>580</v>
      </c>
      <c r="C11" s="207"/>
      <c r="D11" s="206" t="s">
        <v>581</v>
      </c>
      <c r="E11"/>
      <c r="F11"/>
      <c r="G11"/>
      <c r="H11"/>
    </row>
    <row r="12" spans="1:8" ht="20.25" customHeight="1">
      <c r="A12" s="4"/>
      <c r="B12" s="206" t="s">
        <v>582</v>
      </c>
      <c r="C12" s="207"/>
      <c r="D12" s="206" t="s">
        <v>583</v>
      </c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</sheetData>
  <sheetProtection/>
  <mergeCells count="7">
    <mergeCell ref="B8:D8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texnik</dc:creator>
  <cp:keywords/>
  <dc:description/>
  <cp:lastModifiedBy>uch_otd</cp:lastModifiedBy>
  <cp:lastPrinted>2021-06-22T10:47:31Z</cp:lastPrinted>
  <dcterms:created xsi:type="dcterms:W3CDTF">2011-05-05T04:03:53Z</dcterms:created>
  <dcterms:modified xsi:type="dcterms:W3CDTF">2021-06-22T10:49:55Z</dcterms:modified>
  <cp:category/>
  <cp:version/>
  <cp:contentType/>
  <cp:contentStatus/>
</cp:coreProperties>
</file>